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10" windowHeight="13050" activeTab="1"/>
  </bookViews>
  <sheets>
    <sheet name="附表1" sheetId="1" r:id="rId1"/>
    <sheet name="放大" sheetId="2" r:id="rId2"/>
    <sheet name="Sheet2" sheetId="3" r:id="rId3"/>
    <sheet name="Sheet3" sheetId="4" r:id="rId4"/>
  </sheets>
  <calcPr calcId="144525" concurrentCalc="0"/>
  <extLst/>
</workbook>
</file>

<file path=xl/sharedStrings.xml><?xml version="1.0" encoding="utf-8"?>
<sst xmlns="http://schemas.openxmlformats.org/spreadsheetml/2006/main" count="36">
  <si>
    <t>附件1:</t>
  </si>
  <si>
    <t>贵州省2017年生态家禽产业发展助推脱贫攻坚秋季攻势行动任务分解表</t>
  </si>
  <si>
    <t>单位：万羽、万吨、万元、个、人</t>
  </si>
  <si>
    <t>市
（州）</t>
  </si>
  <si>
    <t>家禽年出栏量</t>
  </si>
  <si>
    <t>1-8月出栏量</t>
  </si>
  <si>
    <t>秋季攻势期间家禽出栏量</t>
  </si>
  <si>
    <t>禽蛋年产量</t>
  </si>
  <si>
    <t>1-8月产蛋量</t>
  </si>
  <si>
    <t>秋季攻势期间产蛋量</t>
  </si>
  <si>
    <t>年产值</t>
  </si>
  <si>
    <t>1-8月
产值</t>
  </si>
  <si>
    <t>秋季攻势期间产值</t>
  </si>
  <si>
    <t>秋季攻势期间重点任务</t>
  </si>
  <si>
    <t>总目标</t>
  </si>
  <si>
    <t>9月</t>
  </si>
  <si>
    <t>10月</t>
  </si>
  <si>
    <t>11月</t>
  </si>
  <si>
    <t>总产值</t>
  </si>
  <si>
    <t>家禽养殖农民专业合作社</t>
  </si>
  <si>
    <t>家庭牧场</t>
  </si>
  <si>
    <t>规模场</t>
  </si>
  <si>
    <t>原种场</t>
  </si>
  <si>
    <t>扩繁场</t>
  </si>
  <si>
    <t>目标价格保险试点</t>
  </si>
  <si>
    <t>带动脱贫人口</t>
  </si>
  <si>
    <t>贵阳市</t>
  </si>
  <si>
    <t>遵义市</t>
  </si>
  <si>
    <t>六盘水市</t>
  </si>
  <si>
    <t>安顺市</t>
  </si>
  <si>
    <t>毕节市</t>
  </si>
  <si>
    <t>铜仁市</t>
  </si>
  <si>
    <t>黔东南州</t>
  </si>
  <si>
    <t>黔南州</t>
  </si>
  <si>
    <t>黔西南州</t>
  </si>
  <si>
    <t>合  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</si>
</sst>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  <numFmt numFmtId="177" formatCode="0_ "/>
  </numFmts>
  <fonts count="21">
    <font>
      <sz val="11"/>
      <color indexed="8"/>
      <name val="宋体"/>
      <family val="2"/>
      <charset val="134"/>
    </font>
    <font>
      <sz val="12"/>
      <color indexed="8"/>
      <name val="宋体"/>
      <family val="2"/>
      <charset val="134"/>
    </font>
    <font>
      <sz val="18"/>
      <color indexed="8"/>
      <name val="方正小标宋简体"/>
      <family val="2"/>
      <charset val="134"/>
    </font>
    <font>
      <sz val="18"/>
      <color indexed="8"/>
      <name val="方正小标宋简体"/>
      <family val="3"/>
      <charset val="134"/>
    </font>
    <font>
      <sz val="12"/>
      <color indexed="8"/>
      <name val="宋体"/>
      <family val="3"/>
      <charset val="134"/>
    </font>
    <font>
      <sz val="12"/>
      <color indexed="8"/>
      <name val="仿宋_GB2312"/>
      <family val="3"/>
      <charset val="134"/>
    </font>
    <font>
      <b/>
      <sz val="10"/>
      <color indexed="8"/>
      <name val="仿宋_GB2312"/>
      <family val="3"/>
      <charset val="134"/>
    </font>
    <font>
      <b/>
      <sz val="10"/>
      <color indexed="8"/>
      <name val="宋体"/>
      <family val="3"/>
      <charset val="134"/>
    </font>
    <font>
      <sz val="10"/>
      <color indexed="8"/>
      <name val="宋体"/>
      <family val="2"/>
      <charset val="134"/>
    </font>
    <font>
      <sz val="10"/>
      <color indexed="8"/>
      <name val="仿宋_GB2312"/>
      <family val="3"/>
      <charset val="134"/>
    </font>
    <font>
      <sz val="10"/>
      <name val="仿宋_GB2312"/>
      <family val="3"/>
      <charset val="134"/>
    </font>
    <font>
      <sz val="16"/>
      <color indexed="8"/>
      <name val="宋体"/>
      <family val="3"/>
      <charset val="134"/>
    </font>
    <font>
      <sz val="16"/>
      <color indexed="8"/>
      <name val="仿宋_GB2312"/>
      <family val="3"/>
      <charset val="134"/>
    </font>
    <font>
      <sz val="11"/>
      <name val="宋体"/>
      <family val="3"/>
      <charset val="134"/>
    </font>
    <font>
      <sz val="16"/>
      <color indexed="10"/>
      <name val="仿宋_GB2312"/>
      <family val="3"/>
      <charset val="134"/>
    </font>
    <font>
      <b/>
      <sz val="11"/>
      <color indexed="10"/>
      <name val="宋体"/>
      <family val="3"/>
      <charset val="134"/>
    </font>
    <font>
      <b/>
      <sz val="8"/>
      <color indexed="8"/>
      <name val="仿宋_GB2312"/>
      <family val="3"/>
      <charset val="134"/>
    </font>
    <font>
      <b/>
      <sz val="8"/>
      <color indexed="8"/>
      <name val="宋体"/>
      <family val="3"/>
      <charset val="134"/>
    </font>
    <font>
      <sz val="8"/>
      <color indexed="8"/>
      <name val="宋体"/>
      <family val="2"/>
      <charset val="134"/>
    </font>
    <font>
      <sz val="8"/>
      <color indexed="8"/>
      <name val="仿宋_GB2312"/>
      <family val="3"/>
      <charset val="134"/>
    </font>
    <font>
      <sz val="8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177" fontId="0" fillId="0" borderId="0" xfId="0" applyNumberForma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right" vertical="center"/>
    </xf>
    <xf numFmtId="0" fontId="5" fillId="0" borderId="2" xfId="0" applyFont="1" applyFill="1" applyBorder="1" applyAlignment="1">
      <alignment horizontal="center" vertical="center" wrapText="1"/>
    </xf>
    <xf numFmtId="177" fontId="6" fillId="0" borderId="2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177" fontId="6" fillId="0" borderId="3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177" fontId="9" fillId="0" borderId="4" xfId="0" applyNumberFormat="1" applyFont="1" applyFill="1" applyBorder="1" applyAlignment="1">
      <alignment horizontal="center" vertical="center" wrapText="1"/>
    </xf>
    <xf numFmtId="177" fontId="9" fillId="0" borderId="5" xfId="0" applyNumberFormat="1" applyFont="1" applyFill="1" applyBorder="1" applyAlignment="1">
      <alignment horizontal="center" vertical="center" wrapText="1"/>
    </xf>
    <xf numFmtId="177" fontId="9" fillId="0" borderId="6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177" fontId="10" fillId="0" borderId="2" xfId="0" applyNumberFormat="1" applyFont="1" applyFill="1" applyBorder="1" applyAlignment="1">
      <alignment horizontal="center" vertical="center"/>
    </xf>
    <xf numFmtId="177" fontId="10" fillId="0" borderId="7" xfId="0" applyNumberFormat="1" applyFont="1" applyFill="1" applyBorder="1" applyAlignment="1">
      <alignment horizontal="center" vertical="center"/>
    </xf>
    <xf numFmtId="176" fontId="10" fillId="0" borderId="2" xfId="0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177" fontId="11" fillId="0" borderId="0" xfId="0" applyNumberFormat="1" applyFont="1" applyFill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177" fontId="9" fillId="0" borderId="2" xfId="0" applyNumberFormat="1" applyFont="1" applyFill="1" applyBorder="1" applyAlignment="1">
      <alignment horizontal="center" vertical="center" wrapText="1"/>
    </xf>
    <xf numFmtId="176" fontId="10" fillId="0" borderId="7" xfId="0" applyNumberFormat="1" applyFont="1" applyFill="1" applyBorder="1" applyAlignment="1">
      <alignment horizontal="center" vertical="center"/>
    </xf>
    <xf numFmtId="176" fontId="10" fillId="0" borderId="8" xfId="0" applyNumberFormat="1" applyFont="1" applyFill="1" applyBorder="1" applyAlignment="1">
      <alignment horizontal="center" vertical="center"/>
    </xf>
    <xf numFmtId="177" fontId="10" fillId="0" borderId="8" xfId="0" applyNumberFormat="1" applyFont="1" applyFill="1" applyBorder="1" applyAlignment="1">
      <alignment horizontal="center" vertical="center"/>
    </xf>
    <xf numFmtId="176" fontId="10" fillId="0" borderId="3" xfId="0" applyNumberFormat="1" applyFont="1" applyFill="1" applyBorder="1" applyAlignment="1">
      <alignment horizontal="center" vertical="center"/>
    </xf>
    <xf numFmtId="177" fontId="10" fillId="0" borderId="3" xfId="0" applyNumberFormat="1" applyFont="1" applyFill="1" applyBorder="1" applyAlignment="1">
      <alignment horizontal="center" vertical="center"/>
    </xf>
    <xf numFmtId="177" fontId="9" fillId="0" borderId="2" xfId="0" applyNumberFormat="1" applyFont="1" applyFill="1" applyBorder="1" applyAlignment="1">
      <alignment horizontal="center" vertical="center" textRotation="255" wrapText="1"/>
    </xf>
    <xf numFmtId="0" fontId="0" fillId="0" borderId="0" xfId="0" applyFill="1" applyAlignment="1">
      <alignment horizontal="center" vertical="center" wrapText="1"/>
    </xf>
    <xf numFmtId="177" fontId="10" fillId="0" borderId="9" xfId="0" applyNumberFormat="1" applyFont="1" applyFill="1" applyBorder="1" applyAlignment="1">
      <alignment horizontal="center" vertical="center"/>
    </xf>
    <xf numFmtId="177" fontId="10" fillId="0" borderId="4" xfId="0" applyNumberFormat="1" applyFont="1" applyFill="1" applyBorder="1" applyAlignment="1">
      <alignment horizontal="center" vertical="center"/>
    </xf>
    <xf numFmtId="177" fontId="12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Alignment="1">
      <alignment horizontal="center"/>
    </xf>
    <xf numFmtId="177" fontId="14" fillId="0" borderId="0" xfId="0" applyNumberFormat="1" applyFont="1" applyFill="1" applyBorder="1" applyAlignment="1">
      <alignment horizontal="center" vertical="center"/>
    </xf>
    <xf numFmtId="0" fontId="15" fillId="0" borderId="0" xfId="0" applyFont="1" applyFill="1" applyAlignment="1">
      <alignment horizontal="center"/>
    </xf>
    <xf numFmtId="0" fontId="9" fillId="0" borderId="2" xfId="0" applyFont="1" applyFill="1" applyBorder="1" applyAlignment="1">
      <alignment horizontal="center" vertical="center"/>
    </xf>
    <xf numFmtId="177" fontId="16" fillId="0" borderId="2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/>
    </xf>
    <xf numFmtId="177" fontId="16" fillId="0" borderId="3" xfId="0" applyNumberFormat="1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/>
    </xf>
    <xf numFmtId="177" fontId="19" fillId="0" borderId="4" xfId="0" applyNumberFormat="1" applyFont="1" applyFill="1" applyBorder="1" applyAlignment="1">
      <alignment horizontal="center" vertical="center" wrapText="1"/>
    </xf>
    <xf numFmtId="177" fontId="19" fillId="0" borderId="5" xfId="0" applyNumberFormat="1" applyFont="1" applyFill="1" applyBorder="1" applyAlignment="1">
      <alignment horizontal="center" vertical="center" wrapText="1"/>
    </xf>
    <xf numFmtId="177" fontId="19" fillId="0" borderId="6" xfId="0" applyNumberFormat="1" applyFont="1" applyFill="1" applyBorder="1" applyAlignment="1">
      <alignment horizontal="center" vertical="center" wrapText="1"/>
    </xf>
    <xf numFmtId="177" fontId="20" fillId="0" borderId="2" xfId="0" applyNumberFormat="1" applyFont="1" applyFill="1" applyBorder="1" applyAlignment="1">
      <alignment horizontal="center" vertical="center"/>
    </xf>
    <xf numFmtId="177" fontId="20" fillId="0" borderId="7" xfId="0" applyNumberFormat="1" applyFont="1" applyFill="1" applyBorder="1" applyAlignment="1">
      <alignment horizontal="center" vertical="center"/>
    </xf>
    <xf numFmtId="176" fontId="20" fillId="0" borderId="2" xfId="0" applyNumberFormat="1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 wrapText="1"/>
    </xf>
    <xf numFmtId="177" fontId="19" fillId="0" borderId="2" xfId="0" applyNumberFormat="1" applyFont="1" applyFill="1" applyBorder="1" applyAlignment="1">
      <alignment horizontal="center" vertical="center" wrapText="1"/>
    </xf>
    <xf numFmtId="176" fontId="20" fillId="0" borderId="7" xfId="0" applyNumberFormat="1" applyFont="1" applyFill="1" applyBorder="1" applyAlignment="1">
      <alignment horizontal="center" vertical="center"/>
    </xf>
    <xf numFmtId="176" fontId="20" fillId="0" borderId="8" xfId="0" applyNumberFormat="1" applyFont="1" applyFill="1" applyBorder="1" applyAlignment="1">
      <alignment horizontal="center" vertical="center"/>
    </xf>
    <xf numFmtId="177" fontId="20" fillId="0" borderId="8" xfId="0" applyNumberFormat="1" applyFont="1" applyFill="1" applyBorder="1" applyAlignment="1">
      <alignment horizontal="center" vertical="center"/>
    </xf>
    <xf numFmtId="176" fontId="20" fillId="0" borderId="3" xfId="0" applyNumberFormat="1" applyFont="1" applyFill="1" applyBorder="1" applyAlignment="1">
      <alignment horizontal="center" vertical="center"/>
    </xf>
    <xf numFmtId="177" fontId="20" fillId="0" borderId="3" xfId="0" applyNumberFormat="1" applyFont="1" applyFill="1" applyBorder="1" applyAlignment="1">
      <alignment horizontal="center" vertical="center"/>
    </xf>
    <xf numFmtId="177" fontId="19" fillId="0" borderId="2" xfId="0" applyNumberFormat="1" applyFont="1" applyFill="1" applyBorder="1" applyAlignment="1">
      <alignment horizontal="center" vertical="center" textRotation="255" wrapText="1"/>
    </xf>
    <xf numFmtId="177" fontId="20" fillId="0" borderId="9" xfId="0" applyNumberFormat="1" applyFont="1" applyFill="1" applyBorder="1" applyAlignment="1">
      <alignment horizontal="center" vertical="center"/>
    </xf>
    <xf numFmtId="177" fontId="20" fillId="0" borderId="4" xfId="0" applyNumberFormat="1" applyFont="1" applyFill="1" applyBorder="1" applyAlignment="1">
      <alignment horizontal="center" vertical="center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C16"/>
  <sheetViews>
    <sheetView zoomScale="115" zoomScaleNormal="115" workbookViewId="0">
      <selection activeCell="M13" sqref="M13"/>
    </sheetView>
  </sheetViews>
  <sheetFormatPr defaultColWidth="9" defaultRowHeight="13.5"/>
  <cols>
    <col min="1" max="1" width="9.625" style="1" customWidth="1"/>
    <col min="2" max="3" width="5.21666666666667" style="1" customWidth="1"/>
    <col min="4" max="7" width="4.78333333333333" style="1" customWidth="1"/>
    <col min="8" max="13" width="5.21666666666667" style="1" customWidth="1"/>
    <col min="14" max="15" width="6.85" style="1" customWidth="1"/>
    <col min="16" max="19" width="5.75833333333333" style="1" customWidth="1"/>
    <col min="20" max="22" width="4.55833333333333" style="1" customWidth="1"/>
    <col min="23" max="25" width="4.125" style="1" customWidth="1"/>
    <col min="26" max="26" width="5.54166666666667" style="1" customWidth="1"/>
    <col min="27" max="27" width="10" style="1" customWidth="1"/>
    <col min="28" max="16355" width="9" style="1"/>
    <col min="16356" max="16380" width="9" style="2"/>
  </cols>
  <sheetData>
    <row r="1" ht="14.25" spans="1:26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35" customHeight="1" spans="1:26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ht="24.75" customHeight="1" spans="1:26">
      <c r="A3" s="7" t="s">
        <v>2</v>
      </c>
      <c r="B3" s="8"/>
      <c r="C3" s="8"/>
      <c r="D3" s="9"/>
      <c r="E3" s="9"/>
      <c r="F3" s="9"/>
      <c r="G3" s="9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ht="24.75" customHeight="1" spans="1:26">
      <c r="A4" s="39" t="s">
        <v>3</v>
      </c>
      <c r="B4" s="40" t="s">
        <v>4</v>
      </c>
      <c r="C4" s="40" t="s">
        <v>5</v>
      </c>
      <c r="D4" s="41" t="s">
        <v>6</v>
      </c>
      <c r="E4" s="41"/>
      <c r="F4" s="41"/>
      <c r="G4" s="41"/>
      <c r="H4" s="40" t="s">
        <v>7</v>
      </c>
      <c r="I4" s="42" t="s">
        <v>8</v>
      </c>
      <c r="J4" s="50" t="s">
        <v>9</v>
      </c>
      <c r="K4" s="50"/>
      <c r="L4" s="50"/>
      <c r="M4" s="50"/>
      <c r="N4" s="51" t="s">
        <v>10</v>
      </c>
      <c r="O4" s="51" t="s">
        <v>11</v>
      </c>
      <c r="P4" s="50" t="s">
        <v>12</v>
      </c>
      <c r="Q4" s="50"/>
      <c r="R4" s="50"/>
      <c r="S4" s="50"/>
      <c r="T4" s="40" t="s">
        <v>13</v>
      </c>
      <c r="U4" s="40"/>
      <c r="V4" s="40"/>
      <c r="W4" s="40"/>
      <c r="X4" s="40"/>
      <c r="Y4" s="40"/>
      <c r="Z4" s="40"/>
    </row>
    <row r="5" ht="89" customHeight="1" spans="1:27">
      <c r="A5" s="39"/>
      <c r="B5" s="40"/>
      <c r="C5" s="42"/>
      <c r="D5" s="43" t="s">
        <v>14</v>
      </c>
      <c r="E5" s="44" t="s">
        <v>15</v>
      </c>
      <c r="F5" s="45" t="s">
        <v>16</v>
      </c>
      <c r="G5" s="46" t="s">
        <v>17</v>
      </c>
      <c r="H5" s="40"/>
      <c r="I5" s="42"/>
      <c r="J5" s="43" t="s">
        <v>14</v>
      </c>
      <c r="K5" s="52" t="s">
        <v>15</v>
      </c>
      <c r="L5" s="52" t="s">
        <v>16</v>
      </c>
      <c r="M5" s="52" t="s">
        <v>17</v>
      </c>
      <c r="N5" s="51"/>
      <c r="O5" s="51"/>
      <c r="P5" s="52" t="s">
        <v>18</v>
      </c>
      <c r="Q5" s="52" t="s">
        <v>15</v>
      </c>
      <c r="R5" s="52" t="s">
        <v>16</v>
      </c>
      <c r="S5" s="52" t="s">
        <v>17</v>
      </c>
      <c r="T5" s="52" t="s">
        <v>19</v>
      </c>
      <c r="U5" s="58" t="s">
        <v>20</v>
      </c>
      <c r="V5" s="58" t="s">
        <v>21</v>
      </c>
      <c r="W5" s="58" t="s">
        <v>22</v>
      </c>
      <c r="X5" s="58" t="s">
        <v>23</v>
      </c>
      <c r="Y5" s="52" t="s">
        <v>24</v>
      </c>
      <c r="Z5" s="52" t="s">
        <v>25</v>
      </c>
      <c r="AA5" s="32"/>
    </row>
    <row r="6" ht="29" customHeight="1" spans="1:26">
      <c r="A6" s="18" t="s">
        <v>26</v>
      </c>
      <c r="B6" s="47">
        <v>2590</v>
      </c>
      <c r="C6" s="47">
        <v>1535.28293333333</v>
      </c>
      <c r="D6" s="48">
        <f>E6+F6+G6</f>
        <v>1054.71706666667</v>
      </c>
      <c r="E6" s="47">
        <v>263.679266666667</v>
      </c>
      <c r="F6" s="47">
        <v>316.41512</v>
      </c>
      <c r="G6" s="47">
        <v>474.62268</v>
      </c>
      <c r="H6" s="49">
        <v>2.4</v>
      </c>
      <c r="I6" s="49">
        <v>1.4312</v>
      </c>
      <c r="J6" s="53">
        <f>SUM(K6:M6)</f>
        <v>0.9688</v>
      </c>
      <c r="K6" s="53">
        <v>0.2422</v>
      </c>
      <c r="L6" s="53">
        <v>0.29064</v>
      </c>
      <c r="M6" s="54">
        <v>0.43596</v>
      </c>
      <c r="N6" s="55">
        <v>210000</v>
      </c>
      <c r="O6" s="55">
        <f>N6-P6</f>
        <v>126481.805333333</v>
      </c>
      <c r="P6" s="47">
        <f t="shared" ref="P6:P15" si="0">Q6+R6+S6</f>
        <v>83518.1946666667</v>
      </c>
      <c r="Q6" s="55">
        <f>E6*70+K6*10000</f>
        <v>20879.5486666667</v>
      </c>
      <c r="R6" s="55">
        <f>F6*70+L6*10000</f>
        <v>25055.4584</v>
      </c>
      <c r="S6" s="55">
        <f>M6*10000+G6*70</f>
        <v>37583.1876</v>
      </c>
      <c r="T6" s="48">
        <v>3</v>
      </c>
      <c r="U6" s="48">
        <v>159</v>
      </c>
      <c r="V6" s="48">
        <v>69</v>
      </c>
      <c r="W6" s="48">
        <v>1</v>
      </c>
      <c r="X6" s="48">
        <v>1</v>
      </c>
      <c r="Y6" s="59">
        <v>1</v>
      </c>
      <c r="Z6" s="48"/>
    </row>
    <row r="7" ht="29" customHeight="1" spans="1:29">
      <c r="A7" s="18" t="s">
        <v>27</v>
      </c>
      <c r="B7" s="47">
        <v>2100</v>
      </c>
      <c r="C7" s="47">
        <v>1244.824</v>
      </c>
      <c r="D7" s="48">
        <f t="shared" ref="D7:D14" si="1">E7+F7+G7</f>
        <v>855.176</v>
      </c>
      <c r="E7" s="47">
        <v>213.794</v>
      </c>
      <c r="F7" s="47">
        <v>256.5528</v>
      </c>
      <c r="G7" s="47">
        <v>384.8292</v>
      </c>
      <c r="H7" s="49">
        <v>4.369</v>
      </c>
      <c r="I7" s="49">
        <v>2.60538033333333</v>
      </c>
      <c r="J7" s="53">
        <f t="shared" ref="J7:J14" si="2">SUM(K7:M7)</f>
        <v>1.76361966666667</v>
      </c>
      <c r="K7" s="49">
        <v>0.440904916666667</v>
      </c>
      <c r="L7" s="49">
        <v>0.5290859</v>
      </c>
      <c r="M7" s="56">
        <v>0.79362885</v>
      </c>
      <c r="N7" s="57">
        <v>190000</v>
      </c>
      <c r="O7" s="55">
        <f t="shared" ref="O7:O14" si="3">N7-P7</f>
        <v>112501.483333333</v>
      </c>
      <c r="P7" s="47">
        <f>Q7+R7+S7</f>
        <v>77498.5166666667</v>
      </c>
      <c r="Q7" s="55">
        <f t="shared" ref="Q7:Q14" si="4">E7*70+K7*10000</f>
        <v>19374.6291666667</v>
      </c>
      <c r="R7" s="55">
        <f t="shared" ref="R7:R14" si="5">F7*70+L7*10000</f>
        <v>23249.555</v>
      </c>
      <c r="S7" s="55">
        <f t="shared" ref="S7:S14" si="6">M7*10000+G7*70</f>
        <v>34874.3325</v>
      </c>
      <c r="T7" s="47">
        <v>18</v>
      </c>
      <c r="U7" s="47">
        <v>330</v>
      </c>
      <c r="V7" s="47">
        <v>168</v>
      </c>
      <c r="W7" s="47">
        <v>1</v>
      </c>
      <c r="X7" s="47">
        <v>2</v>
      </c>
      <c r="Y7" s="60">
        <v>1</v>
      </c>
      <c r="Z7" s="47">
        <v>3860.1</v>
      </c>
      <c r="AA7" s="35"/>
      <c r="AC7" s="36"/>
    </row>
    <row r="8" ht="29" customHeight="1" spans="1:29">
      <c r="A8" s="18" t="s">
        <v>28</v>
      </c>
      <c r="B8" s="47">
        <v>750</v>
      </c>
      <c r="C8" s="47">
        <v>444.58</v>
      </c>
      <c r="D8" s="48">
        <f>E8+F8+G8</f>
        <v>305.42</v>
      </c>
      <c r="E8" s="47">
        <v>76.355</v>
      </c>
      <c r="F8" s="47">
        <v>91.626</v>
      </c>
      <c r="G8" s="47">
        <v>137.439</v>
      </c>
      <c r="H8" s="49">
        <v>0.690268585131894</v>
      </c>
      <c r="I8" s="49">
        <v>0.411630166266986</v>
      </c>
      <c r="J8" s="53">
        <f>SUM(K8:M8)</f>
        <v>0.278638418864908</v>
      </c>
      <c r="K8" s="49">
        <v>0.069659604716227</v>
      </c>
      <c r="L8" s="49">
        <v>0.0835915256594724</v>
      </c>
      <c r="M8" s="49">
        <v>0.125387288489209</v>
      </c>
      <c r="N8" s="47">
        <v>60000</v>
      </c>
      <c r="O8" s="55">
        <f>N8-P8</f>
        <v>35834.2158113509</v>
      </c>
      <c r="P8" s="47">
        <f>Q8+R8+S8</f>
        <v>24165.7841886491</v>
      </c>
      <c r="Q8" s="55">
        <f>E8*70+K8*10000</f>
        <v>6041.44604716227</v>
      </c>
      <c r="R8" s="55">
        <f>F8*70+L8*10000</f>
        <v>7249.73525659472</v>
      </c>
      <c r="S8" s="55">
        <f>M8*10000+G8*70</f>
        <v>10874.6028848921</v>
      </c>
      <c r="T8" s="48">
        <v>9</v>
      </c>
      <c r="U8" s="48">
        <v>114</v>
      </c>
      <c r="V8" s="48">
        <v>54</v>
      </c>
      <c r="W8" s="47">
        <v>1</v>
      </c>
      <c r="X8" s="47">
        <v>0</v>
      </c>
      <c r="Y8" s="60">
        <v>1</v>
      </c>
      <c r="Z8" s="47">
        <v>3964.8</v>
      </c>
      <c r="AA8" s="35"/>
      <c r="AC8" s="36"/>
    </row>
    <row r="9" ht="29" customHeight="1" spans="1:29">
      <c r="A9" s="18" t="s">
        <v>29</v>
      </c>
      <c r="B9" s="47">
        <v>1000</v>
      </c>
      <c r="C9" s="47">
        <v>592.773333333333</v>
      </c>
      <c r="D9" s="48">
        <f>E9+F9+G9</f>
        <v>407.226666666667</v>
      </c>
      <c r="E9" s="47">
        <v>101.806666666667</v>
      </c>
      <c r="F9" s="47">
        <v>122.168</v>
      </c>
      <c r="G9" s="47">
        <v>183.252</v>
      </c>
      <c r="H9" s="49">
        <v>1.69</v>
      </c>
      <c r="I9" s="49">
        <v>1.00780333333333</v>
      </c>
      <c r="J9" s="53">
        <f>SUM(K9:M9)</f>
        <v>0.682196666666667</v>
      </c>
      <c r="K9" s="49">
        <v>0.170549166666667</v>
      </c>
      <c r="L9" s="49">
        <v>0.204659</v>
      </c>
      <c r="M9" s="49">
        <v>0.3069885</v>
      </c>
      <c r="N9" s="47">
        <v>87000</v>
      </c>
      <c r="O9" s="55">
        <f>N9-P9</f>
        <v>51672.1666666666</v>
      </c>
      <c r="P9" s="47">
        <f>Q9+R9+S9</f>
        <v>35327.8333333334</v>
      </c>
      <c r="Q9" s="55">
        <f>E9*70+K9*10000</f>
        <v>8831.95833333336</v>
      </c>
      <c r="R9" s="55">
        <f>F9*70+L9*10000</f>
        <v>10598.35</v>
      </c>
      <c r="S9" s="55">
        <f>M9*10000+G9*70</f>
        <v>15897.525</v>
      </c>
      <c r="T9" s="47">
        <v>12</v>
      </c>
      <c r="U9" s="47">
        <v>180</v>
      </c>
      <c r="V9" s="47">
        <v>90</v>
      </c>
      <c r="W9" s="47">
        <v>1</v>
      </c>
      <c r="X9" s="47">
        <v>1</v>
      </c>
      <c r="Y9" s="60">
        <v>1</v>
      </c>
      <c r="Z9" s="47">
        <v>1959</v>
      </c>
      <c r="AA9" s="35"/>
      <c r="AC9" s="36"/>
    </row>
    <row r="10" ht="29" customHeight="1" spans="1:29">
      <c r="A10" s="18" t="s">
        <v>30</v>
      </c>
      <c r="B10" s="47">
        <v>1600</v>
      </c>
      <c r="C10" s="47">
        <v>948.437333333333</v>
      </c>
      <c r="D10" s="48">
        <f>E10+F10+G10</f>
        <v>651.562666666667</v>
      </c>
      <c r="E10" s="47">
        <v>162.890666666667</v>
      </c>
      <c r="F10" s="47">
        <v>195.4688</v>
      </c>
      <c r="G10" s="47">
        <v>293.2032</v>
      </c>
      <c r="H10" s="49">
        <v>3.4</v>
      </c>
      <c r="I10" s="49">
        <v>2.02753333333333</v>
      </c>
      <c r="J10" s="53">
        <f>SUM(K10:M10)</f>
        <v>1.37246666666667</v>
      </c>
      <c r="K10" s="49">
        <v>0.343116666666667</v>
      </c>
      <c r="L10" s="49">
        <v>0.41174</v>
      </c>
      <c r="M10" s="49">
        <v>0.61761</v>
      </c>
      <c r="N10" s="47">
        <v>140000</v>
      </c>
      <c r="O10" s="55">
        <f>N10-P10</f>
        <v>80665.9466666666</v>
      </c>
      <c r="P10" s="47">
        <f>Q10+R10+S10</f>
        <v>59334.0533333334</v>
      </c>
      <c r="Q10" s="55">
        <f>E10*70+K10*10000</f>
        <v>14833.5133333334</v>
      </c>
      <c r="R10" s="55">
        <f>F10*70+L10*10000</f>
        <v>17800.216</v>
      </c>
      <c r="S10" s="55">
        <f>M10*10000+G10*70</f>
        <v>26700.324</v>
      </c>
      <c r="T10" s="47">
        <v>30</v>
      </c>
      <c r="U10" s="47">
        <v>240</v>
      </c>
      <c r="V10" s="47">
        <v>120</v>
      </c>
      <c r="W10" s="47">
        <v>1</v>
      </c>
      <c r="X10" s="47">
        <v>1</v>
      </c>
      <c r="Y10" s="60">
        <v>1</v>
      </c>
      <c r="Z10" s="47">
        <v>11013</v>
      </c>
      <c r="AA10" s="37"/>
      <c r="AC10" s="36"/>
    </row>
    <row r="11" ht="29" customHeight="1" spans="1:29">
      <c r="A11" s="18" t="s">
        <v>31</v>
      </c>
      <c r="B11" s="47">
        <v>980</v>
      </c>
      <c r="C11" s="47">
        <v>580.917866666667</v>
      </c>
      <c r="D11" s="48">
        <f>E11+F11+G11</f>
        <v>399.082133333333</v>
      </c>
      <c r="E11" s="47">
        <v>99.7705333333333</v>
      </c>
      <c r="F11" s="47">
        <v>119.72464</v>
      </c>
      <c r="G11" s="47">
        <v>179.58696</v>
      </c>
      <c r="H11" s="49">
        <v>2</v>
      </c>
      <c r="I11" s="49">
        <v>1.19266666666667</v>
      </c>
      <c r="J11" s="53">
        <f>SUM(K11:M11)</f>
        <v>0.807333333333333</v>
      </c>
      <c r="K11" s="49">
        <v>0.201833333333333</v>
      </c>
      <c r="L11" s="49">
        <v>0.2422</v>
      </c>
      <c r="M11" s="49">
        <v>0.3633</v>
      </c>
      <c r="N11" s="47">
        <v>80000</v>
      </c>
      <c r="O11" s="55">
        <f>N11-P11</f>
        <v>43990.9173333333</v>
      </c>
      <c r="P11" s="47">
        <f>Q11+R11+S11</f>
        <v>36009.0826666667</v>
      </c>
      <c r="Q11" s="55">
        <f>E11*70+K11*10000</f>
        <v>9002.27066666666</v>
      </c>
      <c r="R11" s="55">
        <f>F11*70+L11*10000</f>
        <v>10802.7248</v>
      </c>
      <c r="S11" s="55">
        <f>M11*10000+G11*70</f>
        <v>16204.0872</v>
      </c>
      <c r="T11" s="47">
        <v>15</v>
      </c>
      <c r="U11" s="47">
        <v>144</v>
      </c>
      <c r="V11" s="47">
        <v>72</v>
      </c>
      <c r="W11" s="47">
        <v>1</v>
      </c>
      <c r="X11" s="47">
        <v>1</v>
      </c>
      <c r="Y11" s="60">
        <v>1</v>
      </c>
      <c r="Z11" s="47">
        <v>6903.9</v>
      </c>
      <c r="AA11" s="37"/>
      <c r="AC11" s="36"/>
    </row>
    <row r="12" ht="29" customHeight="1" spans="1:29">
      <c r="A12" s="18" t="s">
        <v>32</v>
      </c>
      <c r="B12" s="47">
        <v>1495</v>
      </c>
      <c r="C12" s="47">
        <v>886.196133333333</v>
      </c>
      <c r="D12" s="48">
        <f>E12+F12+G12</f>
        <v>608.803866666667</v>
      </c>
      <c r="E12" s="47">
        <v>152.200966666667</v>
      </c>
      <c r="F12" s="47">
        <v>182.64116</v>
      </c>
      <c r="G12" s="47">
        <v>273.96174</v>
      </c>
      <c r="H12" s="49">
        <v>1.40335731414868</v>
      </c>
      <c r="I12" s="49">
        <v>0.836868745003996</v>
      </c>
      <c r="J12" s="53">
        <f>SUM(K12:M12)</f>
        <v>0.566488569144684</v>
      </c>
      <c r="K12" s="49">
        <v>0.141622142286171</v>
      </c>
      <c r="L12" s="49">
        <v>0.169946570743405</v>
      </c>
      <c r="M12" s="49">
        <v>0.254919856115108</v>
      </c>
      <c r="N12" s="47">
        <v>118000</v>
      </c>
      <c r="O12" s="55">
        <f>N12-P12</f>
        <v>69718.8436418865</v>
      </c>
      <c r="P12" s="47">
        <f>Q12+R12+S12</f>
        <v>48281.1563581135</v>
      </c>
      <c r="Q12" s="55">
        <f>E12*70+K12*10000</f>
        <v>12070.2890895284</v>
      </c>
      <c r="R12" s="55">
        <f>F12*70+L12*10000</f>
        <v>14484.3469074341</v>
      </c>
      <c r="S12" s="55">
        <f>M12*10000+G12*70</f>
        <v>21726.5203611511</v>
      </c>
      <c r="T12" s="47">
        <v>30</v>
      </c>
      <c r="U12" s="47">
        <v>216</v>
      </c>
      <c r="V12" s="47">
        <v>108</v>
      </c>
      <c r="W12" s="47">
        <v>2</v>
      </c>
      <c r="X12" s="47">
        <v>3</v>
      </c>
      <c r="Y12" s="60">
        <v>1</v>
      </c>
      <c r="Z12" s="47">
        <v>7710.3</v>
      </c>
      <c r="AA12" s="37"/>
      <c r="AC12" s="36"/>
    </row>
    <row r="13" ht="29" customHeight="1" spans="1:29">
      <c r="A13" s="18" t="s">
        <v>33</v>
      </c>
      <c r="B13" s="47">
        <v>1500</v>
      </c>
      <c r="C13" s="47">
        <v>889.16</v>
      </c>
      <c r="D13" s="48">
        <f>E13+F13+G13</f>
        <v>610.84</v>
      </c>
      <c r="E13" s="47">
        <v>152.71</v>
      </c>
      <c r="F13" s="47">
        <v>183.252</v>
      </c>
      <c r="G13" s="47">
        <v>274.878</v>
      </c>
      <c r="H13" s="49">
        <v>2</v>
      </c>
      <c r="I13" s="49">
        <v>1.19266666666667</v>
      </c>
      <c r="J13" s="53">
        <f>SUM(K13:M13)</f>
        <v>0.807333333333333</v>
      </c>
      <c r="K13" s="49">
        <v>0.201833333333333</v>
      </c>
      <c r="L13" s="49">
        <v>0.2422</v>
      </c>
      <c r="M13" s="49">
        <v>0.3633</v>
      </c>
      <c r="N13" s="47">
        <v>125000</v>
      </c>
      <c r="O13" s="55">
        <f>N13-P13</f>
        <v>74167.8666666667</v>
      </c>
      <c r="P13" s="47">
        <f>Q13+R13+S13</f>
        <v>50832.1333333333</v>
      </c>
      <c r="Q13" s="55">
        <f>E13*70+K13*10000</f>
        <v>12708.0333333333</v>
      </c>
      <c r="R13" s="55">
        <f>F13*70+L13*10000</f>
        <v>15249.64</v>
      </c>
      <c r="S13" s="55">
        <f>M13*10000+G13*70</f>
        <v>22874.46</v>
      </c>
      <c r="T13" s="47">
        <v>24</v>
      </c>
      <c r="U13" s="47">
        <v>270</v>
      </c>
      <c r="V13" s="47">
        <v>150</v>
      </c>
      <c r="W13" s="47">
        <v>1</v>
      </c>
      <c r="X13" s="47">
        <v>2</v>
      </c>
      <c r="Y13" s="60">
        <v>1</v>
      </c>
      <c r="Z13" s="47">
        <v>5466.3</v>
      </c>
      <c r="AA13" s="37"/>
      <c r="AC13" s="36"/>
    </row>
    <row r="14" ht="29" customHeight="1" spans="1:29">
      <c r="A14" s="18" t="s">
        <v>34</v>
      </c>
      <c r="B14" s="47">
        <v>985</v>
      </c>
      <c r="C14" s="47">
        <v>583.881733333333</v>
      </c>
      <c r="D14" s="48">
        <f>E14+F14+G14</f>
        <v>401.118266666667</v>
      </c>
      <c r="E14" s="47">
        <v>100.279566666667</v>
      </c>
      <c r="F14" s="47">
        <v>120.33548</v>
      </c>
      <c r="G14" s="47">
        <v>180.50322</v>
      </c>
      <c r="H14" s="49">
        <v>2.047</v>
      </c>
      <c r="I14" s="49">
        <v>1.22069433333333</v>
      </c>
      <c r="J14" s="53">
        <f>SUM(K14:M14)</f>
        <v>0.826305666666667</v>
      </c>
      <c r="K14" s="49">
        <v>0.206576416666667</v>
      </c>
      <c r="L14" s="49">
        <v>0.2478917</v>
      </c>
      <c r="M14" s="49">
        <v>0.37183755</v>
      </c>
      <c r="N14" s="47">
        <v>90000</v>
      </c>
      <c r="O14" s="55">
        <f>N14-P14</f>
        <v>53658.6646666666</v>
      </c>
      <c r="P14" s="47">
        <f>Q14+R14+S14</f>
        <v>36341.3353333334</v>
      </c>
      <c r="Q14" s="55">
        <f>E14*70+K14*10000</f>
        <v>9085.33383333336</v>
      </c>
      <c r="R14" s="55">
        <f>F14*70+L14*10000</f>
        <v>10902.4006</v>
      </c>
      <c r="S14" s="55">
        <f>M14*10000+G14*70</f>
        <v>16353.6009</v>
      </c>
      <c r="T14" s="47">
        <v>9</v>
      </c>
      <c r="U14" s="47">
        <v>147</v>
      </c>
      <c r="V14" s="47">
        <v>69</v>
      </c>
      <c r="W14" s="47">
        <v>0</v>
      </c>
      <c r="X14" s="47">
        <v>1</v>
      </c>
      <c r="Y14" s="60">
        <v>1</v>
      </c>
      <c r="Z14" s="47">
        <v>4122.6</v>
      </c>
      <c r="AA14" s="37"/>
      <c r="AC14" s="38"/>
    </row>
    <row r="15" ht="29" customHeight="1" spans="1:26">
      <c r="A15" s="18" t="s">
        <v>35</v>
      </c>
      <c r="B15" s="47">
        <f>SUM(B6:B14)</f>
        <v>13000</v>
      </c>
      <c r="C15" s="47">
        <v>7706.05333333333</v>
      </c>
      <c r="D15" s="47">
        <f>SUM(D6:D14)</f>
        <v>5293.94666666667</v>
      </c>
      <c r="E15" s="47">
        <v>1323.48666666667</v>
      </c>
      <c r="F15" s="47">
        <v>1588.184</v>
      </c>
      <c r="G15" s="47">
        <v>2382.276</v>
      </c>
      <c r="H15" s="47">
        <f>SUM(H6:H14)</f>
        <v>19.9996258992806</v>
      </c>
      <c r="I15" s="47">
        <v>11.9264435779376</v>
      </c>
      <c r="J15" s="47">
        <f t="shared" ref="J15:O15" si="7">SUM(J6:J14)</f>
        <v>8.07318232134293</v>
      </c>
      <c r="K15" s="47">
        <v>2.01829558033573</v>
      </c>
      <c r="L15" s="47">
        <v>2.42195469640288</v>
      </c>
      <c r="M15" s="47">
        <v>3.63293204460432</v>
      </c>
      <c r="N15" s="47">
        <f>SUM(N6:N14)</f>
        <v>1100000</v>
      </c>
      <c r="O15" s="47">
        <f>SUM(O6:O14)</f>
        <v>648691.910119904</v>
      </c>
      <c r="P15" s="47">
        <f>Q15+R15+S15</f>
        <v>451308.089880096</v>
      </c>
      <c r="Q15" s="47">
        <f t="shared" ref="Q15:S15" si="8">SUM(Q6:Q14)</f>
        <v>112827.022470024</v>
      </c>
      <c r="R15" s="47">
        <f>SUM(R6:R14)</f>
        <v>135392.426964029</v>
      </c>
      <c r="S15" s="47">
        <f>SUM(S6:S14)</f>
        <v>203088.640446043</v>
      </c>
      <c r="T15" s="47">
        <v>150</v>
      </c>
      <c r="U15" s="47">
        <v>1800</v>
      </c>
      <c r="V15" s="47">
        <v>900</v>
      </c>
      <c r="W15" s="47">
        <f t="shared" ref="W15:Y15" si="9">SUM(W6:W14)</f>
        <v>9</v>
      </c>
      <c r="X15" s="47">
        <f>SUM(X6:X14)</f>
        <v>12</v>
      </c>
      <c r="Y15" s="47">
        <f>SUM(Y6:Y14)</f>
        <v>9</v>
      </c>
      <c r="Z15" s="47">
        <v>45000</v>
      </c>
    </row>
    <row r="16" ht="20.25" spans="1:26">
      <c r="A16" s="22"/>
      <c r="B16" s="23"/>
      <c r="C16" s="23"/>
      <c r="D16" s="23"/>
      <c r="E16" s="23"/>
      <c r="F16" s="23"/>
      <c r="G16" s="23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</row>
  </sheetData>
  <mergeCells count="13">
    <mergeCell ref="A2:Z2"/>
    <mergeCell ref="A3:Z3"/>
    <mergeCell ref="D4:G4"/>
    <mergeCell ref="J4:M4"/>
    <mergeCell ref="P4:S4"/>
    <mergeCell ref="T4:Z4"/>
    <mergeCell ref="A4:A5"/>
    <mergeCell ref="B4:B5"/>
    <mergeCell ref="C4:C5"/>
    <mergeCell ref="H4:H5"/>
    <mergeCell ref="I4:I5"/>
    <mergeCell ref="N4:N5"/>
    <mergeCell ref="O4:O5"/>
  </mergeCells>
  <pageMargins left="0.590277777777778" right="0.118055555555556" top="0.75" bottom="0.471527777777778" header="0.3" footer="0.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C16"/>
  <sheetViews>
    <sheetView tabSelected="1" zoomScale="115" zoomScaleNormal="115" workbookViewId="0">
      <selection activeCell="J9" sqref="J9"/>
    </sheetView>
  </sheetViews>
  <sheetFormatPr defaultColWidth="9" defaultRowHeight="13.5"/>
  <cols>
    <col min="1" max="1" width="7.49166666666667" style="1" customWidth="1"/>
    <col min="2" max="2" width="6.85" style="1" customWidth="1"/>
    <col min="3" max="3" width="5.21666666666667" style="1" customWidth="1"/>
    <col min="4" max="7" width="4.78333333333333" style="1" customWidth="1"/>
    <col min="8" max="13" width="5.21666666666667" style="1" customWidth="1"/>
    <col min="14" max="14" width="7.825" style="1" customWidth="1"/>
    <col min="15" max="15" width="6.85" style="1" customWidth="1"/>
    <col min="16" max="19" width="6.51666666666667" style="1" customWidth="1"/>
    <col min="20" max="20" width="4.55833333333333" style="1" customWidth="1"/>
    <col min="21" max="21" width="5.20833333333333" style="1" customWidth="1"/>
    <col min="22" max="22" width="4.55833333333333" style="1" customWidth="1"/>
    <col min="23" max="25" width="4.125" style="1" customWidth="1"/>
    <col min="26" max="26" width="5.54166666666667" style="1" customWidth="1"/>
    <col min="27" max="27" width="10" style="1" customWidth="1"/>
    <col min="28" max="16355" width="9" style="1"/>
    <col min="16356" max="16380" width="9" style="2"/>
  </cols>
  <sheetData>
    <row r="1" ht="14.25" spans="1:26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35" customHeight="1" spans="1:26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ht="24.75" customHeight="1" spans="1:26">
      <c r="A3" s="7" t="s">
        <v>2</v>
      </c>
      <c r="B3" s="8"/>
      <c r="C3" s="8"/>
      <c r="D3" s="9"/>
      <c r="E3" s="9"/>
      <c r="F3" s="9"/>
      <c r="G3" s="9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ht="24.75" customHeight="1" spans="1:26">
      <c r="A4" s="10" t="s">
        <v>3</v>
      </c>
      <c r="B4" s="11" t="s">
        <v>4</v>
      </c>
      <c r="C4" s="11" t="s">
        <v>5</v>
      </c>
      <c r="D4" s="12" t="s">
        <v>6</v>
      </c>
      <c r="E4" s="12"/>
      <c r="F4" s="12"/>
      <c r="G4" s="12"/>
      <c r="H4" s="11" t="s">
        <v>7</v>
      </c>
      <c r="I4" s="13" t="s">
        <v>8</v>
      </c>
      <c r="J4" s="24" t="s">
        <v>9</v>
      </c>
      <c r="K4" s="24"/>
      <c r="L4" s="24"/>
      <c r="M4" s="24"/>
      <c r="N4" s="24" t="s">
        <v>10</v>
      </c>
      <c r="O4" s="24" t="s">
        <v>11</v>
      </c>
      <c r="P4" s="24" t="s">
        <v>12</v>
      </c>
      <c r="Q4" s="24"/>
      <c r="R4" s="24"/>
      <c r="S4" s="24"/>
      <c r="T4" s="11" t="s">
        <v>13</v>
      </c>
      <c r="U4" s="11"/>
      <c r="V4" s="11"/>
      <c r="W4" s="11"/>
      <c r="X4" s="11"/>
      <c r="Y4" s="11"/>
      <c r="Z4" s="11"/>
    </row>
    <row r="5" ht="108" customHeight="1" spans="1:27">
      <c r="A5" s="10"/>
      <c r="B5" s="11"/>
      <c r="C5" s="13"/>
      <c r="D5" s="14" t="s">
        <v>14</v>
      </c>
      <c r="E5" s="15" t="s">
        <v>15</v>
      </c>
      <c r="F5" s="16" t="s">
        <v>16</v>
      </c>
      <c r="G5" s="17" t="s">
        <v>17</v>
      </c>
      <c r="H5" s="11"/>
      <c r="I5" s="13"/>
      <c r="J5" s="14" t="s">
        <v>14</v>
      </c>
      <c r="K5" s="25" t="s">
        <v>15</v>
      </c>
      <c r="L5" s="25" t="s">
        <v>16</v>
      </c>
      <c r="M5" s="25" t="s">
        <v>17</v>
      </c>
      <c r="N5" s="24"/>
      <c r="O5" s="24"/>
      <c r="P5" s="25" t="s">
        <v>18</v>
      </c>
      <c r="Q5" s="25" t="s">
        <v>15</v>
      </c>
      <c r="R5" s="25" t="s">
        <v>16</v>
      </c>
      <c r="S5" s="25" t="s">
        <v>17</v>
      </c>
      <c r="T5" s="25" t="s">
        <v>19</v>
      </c>
      <c r="U5" s="31" t="s">
        <v>20</v>
      </c>
      <c r="V5" s="31" t="s">
        <v>21</v>
      </c>
      <c r="W5" s="31" t="s">
        <v>22</v>
      </c>
      <c r="X5" s="31" t="s">
        <v>23</v>
      </c>
      <c r="Y5" s="25" t="s">
        <v>24</v>
      </c>
      <c r="Z5" s="25" t="s">
        <v>25</v>
      </c>
      <c r="AA5" s="32"/>
    </row>
    <row r="6" ht="29" customHeight="1" spans="1:26">
      <c r="A6" s="18" t="s">
        <v>26</v>
      </c>
      <c r="B6" s="19">
        <v>2590</v>
      </c>
      <c r="C6" s="19">
        <v>1535.28293333333</v>
      </c>
      <c r="D6" s="20">
        <f t="shared" ref="D6:D14" si="0">E6+F6+G6</f>
        <v>1054.71706666667</v>
      </c>
      <c r="E6" s="19">
        <v>263.679266666667</v>
      </c>
      <c r="F6" s="19">
        <v>316.41512</v>
      </c>
      <c r="G6" s="19">
        <v>474.62268</v>
      </c>
      <c r="H6" s="21">
        <v>2.4</v>
      </c>
      <c r="I6" s="21">
        <v>1.4312</v>
      </c>
      <c r="J6" s="26">
        <f t="shared" ref="J6:J14" si="1">SUM(K6:M6)</f>
        <v>0.9688</v>
      </c>
      <c r="K6" s="26">
        <v>0.2422</v>
      </c>
      <c r="L6" s="26">
        <v>0.29064</v>
      </c>
      <c r="M6" s="27">
        <v>0.43596</v>
      </c>
      <c r="N6" s="28">
        <v>210000</v>
      </c>
      <c r="O6" s="28">
        <f t="shared" ref="O6:O14" si="2">N6-P6</f>
        <v>126481.805333333</v>
      </c>
      <c r="P6" s="19">
        <f t="shared" ref="P6:P15" si="3">Q6+R6+S6</f>
        <v>83518.1946666667</v>
      </c>
      <c r="Q6" s="28">
        <f t="shared" ref="Q6:Q14" si="4">E6*70+K6*10000</f>
        <v>20879.5486666667</v>
      </c>
      <c r="R6" s="28">
        <f t="shared" ref="R6:R14" si="5">F6*70+L6*10000</f>
        <v>25055.4584</v>
      </c>
      <c r="S6" s="28">
        <f t="shared" ref="S6:S14" si="6">M6*10000+G6*70</f>
        <v>37583.1876</v>
      </c>
      <c r="T6" s="20">
        <v>3</v>
      </c>
      <c r="U6" s="20">
        <v>159</v>
      </c>
      <c r="V6" s="20">
        <v>69</v>
      </c>
      <c r="W6" s="20">
        <v>1</v>
      </c>
      <c r="X6" s="20">
        <v>1</v>
      </c>
      <c r="Y6" s="33">
        <v>1</v>
      </c>
      <c r="Z6" s="20"/>
    </row>
    <row r="7" ht="29" customHeight="1" spans="1:29">
      <c r="A7" s="18" t="s">
        <v>27</v>
      </c>
      <c r="B7" s="19">
        <v>2100</v>
      </c>
      <c r="C7" s="19">
        <v>1244.824</v>
      </c>
      <c r="D7" s="20">
        <f>E7+F7+G7</f>
        <v>855.176</v>
      </c>
      <c r="E7" s="19">
        <v>213.794</v>
      </c>
      <c r="F7" s="19">
        <v>256.5528</v>
      </c>
      <c r="G7" s="19">
        <v>384.8292</v>
      </c>
      <c r="H7" s="21">
        <v>4.369</v>
      </c>
      <c r="I7" s="21">
        <v>2.60538033333333</v>
      </c>
      <c r="J7" s="26">
        <f>SUM(K7:M7)</f>
        <v>1.76361966666667</v>
      </c>
      <c r="K7" s="21">
        <v>0.440904916666667</v>
      </c>
      <c r="L7" s="21">
        <v>0.5290859</v>
      </c>
      <c r="M7" s="29">
        <v>0.79362885</v>
      </c>
      <c r="N7" s="30">
        <v>190000</v>
      </c>
      <c r="O7" s="28">
        <f>N7-P7</f>
        <v>112501.483333333</v>
      </c>
      <c r="P7" s="19">
        <f>Q7+R7+S7</f>
        <v>77498.5166666667</v>
      </c>
      <c r="Q7" s="28">
        <f>E7*70+K7*10000</f>
        <v>19374.6291666667</v>
      </c>
      <c r="R7" s="28">
        <f>F7*70+L7*10000</f>
        <v>23249.555</v>
      </c>
      <c r="S7" s="28">
        <f>M7*10000+G7*70</f>
        <v>34874.3325</v>
      </c>
      <c r="T7" s="19">
        <v>18</v>
      </c>
      <c r="U7" s="19">
        <v>330</v>
      </c>
      <c r="V7" s="19">
        <v>168</v>
      </c>
      <c r="W7" s="19">
        <v>1</v>
      </c>
      <c r="X7" s="19">
        <v>2</v>
      </c>
      <c r="Y7" s="34">
        <v>1</v>
      </c>
      <c r="Z7" s="19">
        <v>3860.1</v>
      </c>
      <c r="AA7" s="35"/>
      <c r="AC7" s="36"/>
    </row>
    <row r="8" ht="29" customHeight="1" spans="1:29">
      <c r="A8" s="18" t="s">
        <v>28</v>
      </c>
      <c r="B8" s="19">
        <v>750</v>
      </c>
      <c r="C8" s="19">
        <v>444.58</v>
      </c>
      <c r="D8" s="20">
        <f>E8+F8+G8</f>
        <v>305.42</v>
      </c>
      <c r="E8" s="19">
        <v>76.355</v>
      </c>
      <c r="F8" s="19">
        <v>91.626</v>
      </c>
      <c r="G8" s="19">
        <v>137.439</v>
      </c>
      <c r="H8" s="21">
        <v>0.690268585131894</v>
      </c>
      <c r="I8" s="21">
        <v>0.411630166266986</v>
      </c>
      <c r="J8" s="26">
        <f>SUM(K8:M8)</f>
        <v>0.278638418864908</v>
      </c>
      <c r="K8" s="21">
        <v>0.069659604716227</v>
      </c>
      <c r="L8" s="21">
        <v>0.0835915256594724</v>
      </c>
      <c r="M8" s="21">
        <v>0.125387288489209</v>
      </c>
      <c r="N8" s="19">
        <v>60000</v>
      </c>
      <c r="O8" s="28">
        <f>N8-P8</f>
        <v>35834.2158113509</v>
      </c>
      <c r="P8" s="19">
        <f>Q8+R8+S8</f>
        <v>24165.7841886491</v>
      </c>
      <c r="Q8" s="28">
        <f>E8*70+K8*10000</f>
        <v>6041.44604716227</v>
      </c>
      <c r="R8" s="28">
        <f>F8*70+L8*10000</f>
        <v>7249.73525659472</v>
      </c>
      <c r="S8" s="28">
        <f>M8*10000+G8*70</f>
        <v>10874.6028848921</v>
      </c>
      <c r="T8" s="20">
        <v>9</v>
      </c>
      <c r="U8" s="20">
        <v>114</v>
      </c>
      <c r="V8" s="20">
        <v>54</v>
      </c>
      <c r="W8" s="19">
        <v>1</v>
      </c>
      <c r="X8" s="19">
        <v>0</v>
      </c>
      <c r="Y8" s="34">
        <v>1</v>
      </c>
      <c r="Z8" s="19">
        <v>3964.8</v>
      </c>
      <c r="AA8" s="35"/>
      <c r="AC8" s="36"/>
    </row>
    <row r="9" ht="29" customHeight="1" spans="1:29">
      <c r="A9" s="18" t="s">
        <v>29</v>
      </c>
      <c r="B9" s="19">
        <v>1000</v>
      </c>
      <c r="C9" s="19">
        <v>592.773333333333</v>
      </c>
      <c r="D9" s="20">
        <f>E9+F9+G9</f>
        <v>407.226666666667</v>
      </c>
      <c r="E9" s="19">
        <v>101.806666666667</v>
      </c>
      <c r="F9" s="19">
        <v>122.168</v>
      </c>
      <c r="G9" s="19">
        <v>183.252</v>
      </c>
      <c r="H9" s="21">
        <v>1.69</v>
      </c>
      <c r="I9" s="21">
        <v>1.00780333333333</v>
      </c>
      <c r="J9" s="26">
        <f>SUM(K9:M9)</f>
        <v>0.682196666666667</v>
      </c>
      <c r="K9" s="21">
        <v>0.170549166666667</v>
      </c>
      <c r="L9" s="21">
        <v>0.204659</v>
      </c>
      <c r="M9" s="21">
        <v>0.3069885</v>
      </c>
      <c r="N9" s="19">
        <v>87000</v>
      </c>
      <c r="O9" s="28">
        <f>N9-P9</f>
        <v>51672.1666666666</v>
      </c>
      <c r="P9" s="19">
        <f>Q9+R9+S9</f>
        <v>35327.8333333334</v>
      </c>
      <c r="Q9" s="28">
        <f>E9*70+K9*10000</f>
        <v>8831.95833333336</v>
      </c>
      <c r="R9" s="28">
        <f>F9*70+L9*10000</f>
        <v>10598.35</v>
      </c>
      <c r="S9" s="28">
        <f>M9*10000+G9*70</f>
        <v>15897.525</v>
      </c>
      <c r="T9" s="19">
        <v>12</v>
      </c>
      <c r="U9" s="19">
        <v>180</v>
      </c>
      <c r="V9" s="19">
        <v>90</v>
      </c>
      <c r="W9" s="19">
        <v>1</v>
      </c>
      <c r="X9" s="19">
        <v>1</v>
      </c>
      <c r="Y9" s="34">
        <v>1</v>
      </c>
      <c r="Z9" s="19">
        <v>1959</v>
      </c>
      <c r="AA9" s="35"/>
      <c r="AC9" s="36"/>
    </row>
    <row r="10" ht="29" customHeight="1" spans="1:29">
      <c r="A10" s="18" t="s">
        <v>30</v>
      </c>
      <c r="B10" s="19">
        <v>1600</v>
      </c>
      <c r="C10" s="19">
        <v>948.437333333333</v>
      </c>
      <c r="D10" s="20">
        <f>E10+F10+G10</f>
        <v>651.562666666667</v>
      </c>
      <c r="E10" s="19">
        <v>162.890666666667</v>
      </c>
      <c r="F10" s="19">
        <v>195.4688</v>
      </c>
      <c r="G10" s="19">
        <v>293.2032</v>
      </c>
      <c r="H10" s="21">
        <v>3.4</v>
      </c>
      <c r="I10" s="21">
        <v>2.02753333333333</v>
      </c>
      <c r="J10" s="26">
        <f>SUM(K10:M10)</f>
        <v>1.37246666666667</v>
      </c>
      <c r="K10" s="21">
        <v>0.343116666666667</v>
      </c>
      <c r="L10" s="21">
        <v>0.41174</v>
      </c>
      <c r="M10" s="21">
        <v>0.61761</v>
      </c>
      <c r="N10" s="19">
        <v>140000</v>
      </c>
      <c r="O10" s="28">
        <f>N10-P10</f>
        <v>80665.9466666666</v>
      </c>
      <c r="P10" s="19">
        <f>Q10+R10+S10</f>
        <v>59334.0533333334</v>
      </c>
      <c r="Q10" s="28">
        <f>E10*70+K10*10000</f>
        <v>14833.5133333334</v>
      </c>
      <c r="R10" s="28">
        <f>F10*70+L10*10000</f>
        <v>17800.216</v>
      </c>
      <c r="S10" s="28">
        <f>M10*10000+G10*70</f>
        <v>26700.324</v>
      </c>
      <c r="T10" s="19">
        <v>30</v>
      </c>
      <c r="U10" s="19">
        <v>240</v>
      </c>
      <c r="V10" s="19">
        <v>120</v>
      </c>
      <c r="W10" s="19">
        <v>1</v>
      </c>
      <c r="X10" s="19">
        <v>1</v>
      </c>
      <c r="Y10" s="34">
        <v>1</v>
      </c>
      <c r="Z10" s="19">
        <v>11013</v>
      </c>
      <c r="AA10" s="37"/>
      <c r="AC10" s="36"/>
    </row>
    <row r="11" ht="29" customHeight="1" spans="1:29">
      <c r="A11" s="18" t="s">
        <v>31</v>
      </c>
      <c r="B11" s="19">
        <v>980</v>
      </c>
      <c r="C11" s="19">
        <v>580.917866666667</v>
      </c>
      <c r="D11" s="20">
        <f>E11+F11+G11</f>
        <v>399.082133333333</v>
      </c>
      <c r="E11" s="19">
        <v>99.7705333333333</v>
      </c>
      <c r="F11" s="19">
        <v>119.72464</v>
      </c>
      <c r="G11" s="19">
        <v>179.58696</v>
      </c>
      <c r="H11" s="21">
        <v>2</v>
      </c>
      <c r="I11" s="21">
        <v>1.19266666666667</v>
      </c>
      <c r="J11" s="26">
        <f>SUM(K11:M11)</f>
        <v>0.807333333333333</v>
      </c>
      <c r="K11" s="21">
        <v>0.201833333333333</v>
      </c>
      <c r="L11" s="21">
        <v>0.2422</v>
      </c>
      <c r="M11" s="21">
        <v>0.3633</v>
      </c>
      <c r="N11" s="19">
        <v>80000</v>
      </c>
      <c r="O11" s="28">
        <f>N11-P11</f>
        <v>43990.9173333333</v>
      </c>
      <c r="P11" s="19">
        <f>Q11+R11+S11</f>
        <v>36009.0826666667</v>
      </c>
      <c r="Q11" s="28">
        <f>E11*70+K11*10000</f>
        <v>9002.27066666666</v>
      </c>
      <c r="R11" s="28">
        <f>F11*70+L11*10000</f>
        <v>10802.7248</v>
      </c>
      <c r="S11" s="28">
        <f>M11*10000+G11*70</f>
        <v>16204.0872</v>
      </c>
      <c r="T11" s="19">
        <v>15</v>
      </c>
      <c r="U11" s="19">
        <v>144</v>
      </c>
      <c r="V11" s="19">
        <v>72</v>
      </c>
      <c r="W11" s="19">
        <v>1</v>
      </c>
      <c r="X11" s="19">
        <v>1</v>
      </c>
      <c r="Y11" s="34">
        <v>1</v>
      </c>
      <c r="Z11" s="19">
        <v>6903.9</v>
      </c>
      <c r="AA11" s="37"/>
      <c r="AC11" s="36"/>
    </row>
    <row r="12" ht="29" customHeight="1" spans="1:29">
      <c r="A12" s="18" t="s">
        <v>32</v>
      </c>
      <c r="B12" s="19">
        <v>1495</v>
      </c>
      <c r="C12" s="19">
        <v>886.196133333333</v>
      </c>
      <c r="D12" s="20">
        <f>E12+F12+G12</f>
        <v>608.803866666667</v>
      </c>
      <c r="E12" s="19">
        <v>152.200966666667</v>
      </c>
      <c r="F12" s="19">
        <v>182.64116</v>
      </c>
      <c r="G12" s="19">
        <v>273.96174</v>
      </c>
      <c r="H12" s="21">
        <v>1.40335731414868</v>
      </c>
      <c r="I12" s="21">
        <v>0.836868745003996</v>
      </c>
      <c r="J12" s="26">
        <f>SUM(K12:M12)</f>
        <v>0.566488569144684</v>
      </c>
      <c r="K12" s="21">
        <v>0.141622142286171</v>
      </c>
      <c r="L12" s="21">
        <v>0.169946570743405</v>
      </c>
      <c r="M12" s="21">
        <v>0.254919856115108</v>
      </c>
      <c r="N12" s="19">
        <v>118000</v>
      </c>
      <c r="O12" s="28">
        <f>N12-P12</f>
        <v>69718.8436418865</v>
      </c>
      <c r="P12" s="19">
        <f>Q12+R12+S12</f>
        <v>48281.1563581135</v>
      </c>
      <c r="Q12" s="28">
        <f>E12*70+K12*10000</f>
        <v>12070.2890895284</v>
      </c>
      <c r="R12" s="28">
        <f>F12*70+L12*10000</f>
        <v>14484.3469074341</v>
      </c>
      <c r="S12" s="28">
        <f>M12*10000+G12*70</f>
        <v>21726.5203611511</v>
      </c>
      <c r="T12" s="19">
        <v>30</v>
      </c>
      <c r="U12" s="19">
        <v>216</v>
      </c>
      <c r="V12" s="19">
        <v>108</v>
      </c>
      <c r="W12" s="19">
        <v>2</v>
      </c>
      <c r="X12" s="19">
        <v>3</v>
      </c>
      <c r="Y12" s="34">
        <v>1</v>
      </c>
      <c r="Z12" s="19">
        <v>7710.3</v>
      </c>
      <c r="AA12" s="37"/>
      <c r="AC12" s="36"/>
    </row>
    <row r="13" ht="29" customHeight="1" spans="1:29">
      <c r="A13" s="18" t="s">
        <v>33</v>
      </c>
      <c r="B13" s="19">
        <v>1500</v>
      </c>
      <c r="C13" s="19">
        <v>889.16</v>
      </c>
      <c r="D13" s="20">
        <f>E13+F13+G13</f>
        <v>610.84</v>
      </c>
      <c r="E13" s="19">
        <v>152.71</v>
      </c>
      <c r="F13" s="19">
        <v>183.252</v>
      </c>
      <c r="G13" s="19">
        <v>274.878</v>
      </c>
      <c r="H13" s="21">
        <v>2</v>
      </c>
      <c r="I13" s="21">
        <v>1.19266666666667</v>
      </c>
      <c r="J13" s="26">
        <f>SUM(K13:M13)</f>
        <v>0.807333333333333</v>
      </c>
      <c r="K13" s="21">
        <v>0.201833333333333</v>
      </c>
      <c r="L13" s="21">
        <v>0.2422</v>
      </c>
      <c r="M13" s="21">
        <v>0.3633</v>
      </c>
      <c r="N13" s="19">
        <v>125000</v>
      </c>
      <c r="O13" s="28">
        <f>N13-P13</f>
        <v>74167.8666666667</v>
      </c>
      <c r="P13" s="19">
        <f>Q13+R13+S13</f>
        <v>50832.1333333333</v>
      </c>
      <c r="Q13" s="28">
        <f>E13*70+K13*10000</f>
        <v>12708.0333333333</v>
      </c>
      <c r="R13" s="28">
        <f>F13*70+L13*10000</f>
        <v>15249.64</v>
      </c>
      <c r="S13" s="28">
        <f>M13*10000+G13*70</f>
        <v>22874.46</v>
      </c>
      <c r="T13" s="19">
        <v>24</v>
      </c>
      <c r="U13" s="19">
        <v>270</v>
      </c>
      <c r="V13" s="19">
        <v>150</v>
      </c>
      <c r="W13" s="19">
        <v>1</v>
      </c>
      <c r="X13" s="19">
        <v>2</v>
      </c>
      <c r="Y13" s="34">
        <v>1</v>
      </c>
      <c r="Z13" s="19">
        <v>5466.3</v>
      </c>
      <c r="AA13" s="37"/>
      <c r="AC13" s="36"/>
    </row>
    <row r="14" ht="29" customHeight="1" spans="1:29">
      <c r="A14" s="18" t="s">
        <v>34</v>
      </c>
      <c r="B14" s="19">
        <v>985</v>
      </c>
      <c r="C14" s="19">
        <v>583.881733333333</v>
      </c>
      <c r="D14" s="20">
        <f>E14+F14+G14</f>
        <v>401.118266666667</v>
      </c>
      <c r="E14" s="19">
        <v>100.279566666667</v>
      </c>
      <c r="F14" s="19">
        <v>120.33548</v>
      </c>
      <c r="G14" s="19">
        <v>180.50322</v>
      </c>
      <c r="H14" s="21">
        <v>2.047</v>
      </c>
      <c r="I14" s="21">
        <v>1.22069433333333</v>
      </c>
      <c r="J14" s="26">
        <f>SUM(K14:M14)</f>
        <v>0.826305666666667</v>
      </c>
      <c r="K14" s="21">
        <v>0.206576416666667</v>
      </c>
      <c r="L14" s="21">
        <v>0.2478917</v>
      </c>
      <c r="M14" s="21">
        <v>0.37183755</v>
      </c>
      <c r="N14" s="19">
        <v>90000</v>
      </c>
      <c r="O14" s="28">
        <f>N14-P14</f>
        <v>53658.6646666666</v>
      </c>
      <c r="P14" s="19">
        <f>Q14+R14+S14</f>
        <v>36341.3353333334</v>
      </c>
      <c r="Q14" s="28">
        <f>E14*70+K14*10000</f>
        <v>9085.33383333336</v>
      </c>
      <c r="R14" s="28">
        <f>F14*70+L14*10000</f>
        <v>10902.4006</v>
      </c>
      <c r="S14" s="28">
        <f>M14*10000+G14*70</f>
        <v>16353.6009</v>
      </c>
      <c r="T14" s="19">
        <v>9</v>
      </c>
      <c r="U14" s="19">
        <v>147</v>
      </c>
      <c r="V14" s="19">
        <v>69</v>
      </c>
      <c r="W14" s="19">
        <v>0</v>
      </c>
      <c r="X14" s="19">
        <v>1</v>
      </c>
      <c r="Y14" s="34">
        <v>1</v>
      </c>
      <c r="Z14" s="19">
        <v>4122.6</v>
      </c>
      <c r="AA14" s="37"/>
      <c r="AC14" s="38"/>
    </row>
    <row r="15" ht="29" customHeight="1" spans="1:26">
      <c r="A15" s="18" t="s">
        <v>35</v>
      </c>
      <c r="B15" s="19">
        <f>SUM(B6:B14)</f>
        <v>13000</v>
      </c>
      <c r="C15" s="19">
        <v>7706.05333333333</v>
      </c>
      <c r="D15" s="19">
        <f>SUM(D6:D14)</f>
        <v>5293.94666666667</v>
      </c>
      <c r="E15" s="19">
        <v>1323.48666666667</v>
      </c>
      <c r="F15" s="19">
        <v>1588.184</v>
      </c>
      <c r="G15" s="19">
        <v>2382.276</v>
      </c>
      <c r="H15" s="19">
        <f>SUM(H6:H14)</f>
        <v>19.9996258992806</v>
      </c>
      <c r="I15" s="19">
        <v>11.9264435779376</v>
      </c>
      <c r="J15" s="19">
        <f t="shared" ref="J15:O15" si="7">SUM(J6:J14)</f>
        <v>8.07318232134293</v>
      </c>
      <c r="K15" s="19">
        <v>2.01829558033573</v>
      </c>
      <c r="L15" s="19">
        <v>2.42195469640288</v>
      </c>
      <c r="M15" s="19">
        <v>3.63293204460432</v>
      </c>
      <c r="N15" s="19">
        <f>SUM(N6:N14)</f>
        <v>1100000</v>
      </c>
      <c r="O15" s="19">
        <f>SUM(O6:O14)</f>
        <v>648691.910119904</v>
      </c>
      <c r="P15" s="19">
        <f>Q15+R15+S15</f>
        <v>451308.089880096</v>
      </c>
      <c r="Q15" s="19">
        <f t="shared" ref="Q15:S15" si="8">SUM(Q6:Q14)</f>
        <v>112827.022470024</v>
      </c>
      <c r="R15" s="19">
        <f>SUM(R6:R14)</f>
        <v>135392.426964029</v>
      </c>
      <c r="S15" s="19">
        <f>SUM(S6:S14)</f>
        <v>203088.640446043</v>
      </c>
      <c r="T15" s="19">
        <v>150</v>
      </c>
      <c r="U15" s="19">
        <v>1800</v>
      </c>
      <c r="V15" s="19">
        <v>900</v>
      </c>
      <c r="W15" s="19">
        <f t="shared" ref="W15:Y15" si="9">SUM(W6:W14)</f>
        <v>9</v>
      </c>
      <c r="X15" s="19">
        <f>SUM(X6:X14)</f>
        <v>12</v>
      </c>
      <c r="Y15" s="19">
        <f>SUM(Y6:Y14)</f>
        <v>9</v>
      </c>
      <c r="Z15" s="19">
        <v>45000</v>
      </c>
    </row>
    <row r="16" ht="20.25" spans="1:26">
      <c r="A16" s="22"/>
      <c r="B16" s="23"/>
      <c r="C16" s="23"/>
      <c r="D16" s="23"/>
      <c r="E16" s="23"/>
      <c r="F16" s="23"/>
      <c r="G16" s="23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</row>
  </sheetData>
  <mergeCells count="13">
    <mergeCell ref="A2:Z2"/>
    <mergeCell ref="A3:Z3"/>
    <mergeCell ref="D4:G4"/>
    <mergeCell ref="J4:M4"/>
    <mergeCell ref="P4:S4"/>
    <mergeCell ref="T4:Z4"/>
    <mergeCell ref="A4:A5"/>
    <mergeCell ref="B4:B5"/>
    <mergeCell ref="C4:C5"/>
    <mergeCell ref="H4:H5"/>
    <mergeCell ref="I4:I5"/>
    <mergeCell ref="N4:N5"/>
    <mergeCell ref="O4:O5"/>
  </mergeCells>
  <pageMargins left="0.590277777777778" right="0.118055555555556" top="0.75" bottom="0.471527777777778" header="0.3" footer="0.3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附表1</vt:lpstr>
      <vt:lpstr>放大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xtzj</dc:creator>
  <cp:lastModifiedBy>xtzj</cp:lastModifiedBy>
  <dcterms:created xsi:type="dcterms:W3CDTF">2017-08-25T03:31:00Z</dcterms:created>
  <cp:lastPrinted>2017-08-25T03:44:00Z</cp:lastPrinted>
  <dcterms:modified xsi:type="dcterms:W3CDTF">2017-09-20T06:57:27Z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2052-9.1.0.4688</vt:lpwstr>
  </property>
  <property fmtid="{D5CDD505-2E9C-101B-9397-08002B2CF9AE}" pid="3" name="KSOReadingLayout">
    <vt:bool>true</vt:bool>
  </property>
</Properties>
</file>