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definedNames>
    <definedName name="_xlnm.Print_Area" localSheetId="0">附件1!$B$1:$G$149</definedName>
    <definedName name="_xlnm.Print_Titles" localSheetId="0">附件1!$4:$5</definedName>
  </definedNames>
  <calcPr calcId="144525"/>
</workbook>
</file>

<file path=xl/sharedStrings.xml><?xml version="1.0" encoding="utf-8"?>
<sst xmlns="http://schemas.openxmlformats.org/spreadsheetml/2006/main" count="272" uniqueCount="247">
  <si>
    <t>附件1</t>
  </si>
  <si>
    <t xml:space="preserve"> 2019年省级现代山地高效农机化资金安排情况表</t>
  </si>
  <si>
    <t>[制表]省农业农村厅</t>
  </si>
  <si>
    <t>单位编码</t>
  </si>
  <si>
    <t>单   位</t>
  </si>
  <si>
    <t>总计</t>
  </si>
  <si>
    <t>现代山地高效农机化专项分配金额</t>
  </si>
  <si>
    <t>备注</t>
  </si>
  <si>
    <t>农机化发展</t>
  </si>
  <si>
    <t>农机购置补贴工作经费</t>
  </si>
  <si>
    <t>农机技术推广补助</t>
  </si>
  <si>
    <t xml:space="preserve">      合      计</t>
  </si>
  <si>
    <t>省级主管部门合计</t>
  </si>
  <si>
    <t xml:space="preserve">    省农业农村厅本级</t>
  </si>
  <si>
    <t xml:space="preserve">    省农机技术推广总站</t>
  </si>
  <si>
    <t xml:space="preserve">    省山地农业机械研究所</t>
  </si>
  <si>
    <t xml:space="preserve">    省农机安全监理总站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</si>
  <si>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</si>
  <si>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</si>
  <si>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</si>
  <si>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</si>
  <si>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</si>
  <si>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</si>
  <si>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</si>
  <si>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</si>
  <si>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</si>
  <si>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</si>
  <si>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</si>
  <si>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</si>
  <si>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</si>
  <si>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</si>
  <si>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</si>
  <si>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</si>
  <si>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</si>
  <si>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</si>
  <si>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</si>
  <si>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</si>
  <si>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</si>
  <si>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</si>
  <si>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</si>
  <si>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</si>
  <si>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</si>
  <si>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</si>
  <si>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</si>
  <si>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</si>
  <si>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</si>
  <si>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</si>
  <si>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</si>
  <si>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</si>
  <si>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</si>
  <si>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</si>
  <si>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</si>
  <si>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</si>
  <si>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</si>
  <si>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</si>
  <si>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</si>
  <si>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</si>
  <si>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</si>
  <si>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</si>
  <si>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</si>
  <si>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</si>
  <si>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</si>
  <si>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</si>
  <si>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</si>
  <si>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</si>
  <si>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</si>
  <si>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</si>
  <si>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</si>
  <si>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</si>
  <si>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开展水稻、蔬菜生产机械化试验示范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</si>
  <si>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</si>
  <si>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</si>
  <si>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</si>
  <si>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</si>
  <si>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</si>
  <si>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</si>
  <si>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开展水稻生产机械化试验示范</t>
  </si>
  <si>
    <t>907007105001</t>
  </si>
  <si>
    <t xml:space="preserve">        凤冈县△</t>
  </si>
  <si>
    <t>开展茶叶生产机械化试验示范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</si>
  <si>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</si>
  <si>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</si>
  <si>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</si>
  <si>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</si>
  <si>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</si>
  <si>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</si>
  <si>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</si>
  <si>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</si>
  <si>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</si>
  <si>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</si>
  <si>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</si>
  <si>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</si>
  <si>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</si>
  <si>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</si>
  <si>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</si>
  <si>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</si>
  <si>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</si>
  <si>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</si>
  <si>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</si>
  <si>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</si>
  <si>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</si>
  <si>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</si>
  <si>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开展蔬菜生产机械化试验示范</t>
  </si>
  <si>
    <t>902004105001</t>
  </si>
  <si>
    <t xml:space="preserve">        普定县△</t>
  </si>
  <si>
    <t>开展早熟马铃薯、蔬菜生产机械化试验示范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</si>
  <si>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</si>
  <si>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</si>
  <si>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</si>
  <si>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</si>
  <si>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</si>
  <si>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</si>
  <si>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</si>
  <si>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</si>
  <si>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</si>
  <si>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</si>
  <si>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</si>
  <si>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</si>
  <si>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</si>
  <si>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</si>
  <si>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</si>
  <si>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</si>
  <si>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</si>
  <si>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</si>
  <si>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开展水稻、早熟马铃薯生产机械化试验示范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</si>
  <si>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</si>
  <si>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</si>
  <si>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</si>
  <si>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</si>
  <si>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</si>
  <si>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</si>
  <si>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</si>
  <si>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</si>
  <si>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</si>
  <si>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</si>
  <si>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</si>
  <si>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</si>
  <si>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</si>
  <si>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</si>
  <si>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开展早熟马铃薯生产机械化试验示范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</si>
  <si>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</si>
  <si>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</si>
  <si>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</si>
  <si>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</si>
  <si>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</si>
  <si>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</si>
  <si>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</si>
  <si>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</si>
  <si>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</si>
  <si>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</si>
  <si>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</si>
  <si>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</si>
  <si>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</si>
  <si>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</si>
  <si>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</si>
  <si>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</si>
  <si>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</si>
  <si>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</si>
  <si>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</si>
  <si>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</si>
  <si>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</si>
  <si>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</si>
  <si>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</si>
  <si>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</si>
  <si>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</si>
  <si>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</si>
  <si>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</si>
  <si>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</si>
  <si>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</si>
  <si>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</si>
  <si>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</si>
  <si>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</si>
  <si>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</si>
  <si>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</si>
  <si>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</si>
  <si>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</si>
  <si>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</si>
  <si>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</si>
  <si>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</si>
  <si>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</si>
  <si>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</si>
  <si>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</si>
  <si>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</si>
  <si>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</si>
  <si>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</si>
  <si>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</si>
  <si>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</si>
  <si>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</si>
  <si>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</si>
  <si>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</si>
  <si>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</si>
  <si>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</si>
  <si>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</si>
  <si>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</si>
  <si>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</si>
  <si>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</si>
  <si>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开展马铃薯生产机械化试验示范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</si>
  <si>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</si>
  <si>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</si>
  <si>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</si>
  <si>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</si>
  <si>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</si>
  <si>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</si>
  <si>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</si>
  <si>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</si>
  <si>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</si>
  <si>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</si>
  <si>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</si>
  <si>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</si>
  <si>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</si>
  <si>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</si>
  <si>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</si>
  <si>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</si>
  <si>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</si>
  <si>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</si>
  <si>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</si>
  <si>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</si>
  <si>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</si>
  <si>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</si>
  <si>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</si>
  <si>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</si>
  <si>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</si>
  <si>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</si>
  <si>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</si>
  <si>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</si>
  <si>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</si>
  <si>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</si>
  <si>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</si>
  <si>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</si>
  <si>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</si>
  <si>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</si>
  <si>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</si>
  <si>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</si>
  <si>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</si>
  <si>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</si>
  <si>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</si>
  <si>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</si>
  <si>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</si>
  <si>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</si>
  <si>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</si>
  <si>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</si>
  <si>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</si>
  <si>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开展中药材生产机械化试验示范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</si>
  <si>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</si>
  <si>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贵安新区</t>
  </si>
  <si>
    <r>
      <rPr>
        <sz val="12"/>
        <rFont val="宋体"/>
        <charset val="134"/>
      </rPr>
      <t>91</t>
    </r>
    <r>
      <rPr>
        <sz val="12"/>
        <rFont val="宋体"/>
        <charset val="134"/>
      </rPr>
      <t>2</t>
    </r>
    <r>
      <rPr>
        <sz val="12"/>
        <rFont val="宋体"/>
        <charset val="134"/>
      </rPr>
      <t>105001</t>
    </r>
  </si>
  <si>
    <t xml:space="preserve">   双龙航空港经济区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</si>
</sst>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.00_ "/>
  </numFmts>
  <fonts count="25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F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28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8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6" fillId="11" borderId="5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2" borderId="0" xfId="0" applyNumberForma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0" fontId="4" fillId="4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left" vertical="center"/>
      <protection locked="0"/>
    </xf>
    <xf numFmtId="176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4" fillId="2" borderId="1" xfId="0" applyNumberFormat="1" applyFont="1" applyFill="1" applyBorder="1" applyAlignment="1" applyProtection="1">
      <alignment horizontal="left" vertical="center"/>
      <protection locked="0"/>
    </xf>
    <xf numFmtId="3" fontId="4" fillId="5" borderId="1" xfId="0" applyNumberFormat="1" applyFont="1" applyFill="1" applyBorder="1" applyAlignment="1" applyProtection="1">
      <alignment horizontal="left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7" fontId="0" fillId="2" borderId="0" xfId="0" applyNumberForma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7FC7E"/>
      <color rgb="00F7FC99"/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151"/>
  <sheetViews>
    <sheetView tabSelected="1" view="pageBreakPreview" zoomScaleNormal="100" zoomScaleSheetLayoutView="100" workbookViewId="0">
      <pane ySplit="6" topLeftCell="A85" activePane="bottomLeft" state="frozen"/>
      <selection/>
      <selection pane="bottomLeft" activeCell="J92" sqref="J92"/>
    </sheetView>
  </sheetViews>
  <sheetFormatPr defaultColWidth="9" defaultRowHeight="14.25"/>
  <cols>
    <col min="1" max="1" width="13.875" style="4" hidden="1" customWidth="1"/>
    <col min="2" max="2" width="26.25" style="5" customWidth="1"/>
    <col min="3" max="3" width="8.125" style="6" customWidth="1"/>
    <col min="4" max="4" width="10.25" style="6" customWidth="1"/>
    <col min="5" max="5" width="9.625" style="6" customWidth="1"/>
    <col min="6" max="6" width="8.375" style="6" customWidth="1"/>
    <col min="7" max="7" width="35.25" style="7" customWidth="1"/>
    <col min="8" max="16384" width="9" style="4"/>
  </cols>
  <sheetData>
    <row r="1" ht="18.75" spans="2:3">
      <c r="B1" s="8" t="s">
        <v>0</v>
      </c>
      <c r="C1" s="9"/>
    </row>
    <row r="2" ht="20.25" spans="2:7">
      <c r="B2" s="10" t="s">
        <v>1</v>
      </c>
      <c r="C2" s="10"/>
      <c r="D2" s="10"/>
      <c r="E2" s="10"/>
      <c r="F2" s="10"/>
      <c r="G2" s="10"/>
    </row>
    <row r="3" spans="2:7">
      <c r="B3" s="11" t="s">
        <v>2</v>
      </c>
      <c r="C3" s="12"/>
      <c r="D3" s="12"/>
      <c r="E3" s="12"/>
      <c r="F3" s="12"/>
      <c r="G3" s="13"/>
    </row>
    <row r="4" s="1" customFormat="1" ht="18.75" spans="1:7">
      <c r="A4" s="1" t="s">
        <v>3</v>
      </c>
      <c r="B4" s="14" t="s">
        <v>4</v>
      </c>
      <c r="C4" s="15" t="s">
        <v>5</v>
      </c>
      <c r="D4" s="15" t="s">
        <v>6</v>
      </c>
      <c r="E4" s="15"/>
      <c r="F4" s="15"/>
      <c r="G4" s="16" t="s">
        <v>7</v>
      </c>
    </row>
    <row r="5" s="1" customFormat="1" ht="24" spans="2:7">
      <c r="B5" s="14"/>
      <c r="C5" s="15"/>
      <c r="D5" s="15" t="s">
        <v>8</v>
      </c>
      <c r="E5" s="15" t="s">
        <v>9</v>
      </c>
      <c r="F5" s="15" t="s">
        <v>10</v>
      </c>
      <c r="G5" s="16"/>
    </row>
    <row r="6" s="2" customFormat="1" ht="18.75" spans="1:7">
      <c r="A6" s="17"/>
      <c r="B6" s="18" t="s">
        <v>11</v>
      </c>
      <c r="C6" s="19">
        <f t="shared" ref="C6:F6" si="0">C12+C13+C7</f>
        <v>2172.43</v>
      </c>
      <c r="D6" s="19">
        <f t="shared" si="0"/>
        <v>1562.43</v>
      </c>
      <c r="E6" s="19">
        <f t="shared" si="0"/>
        <v>500</v>
      </c>
      <c r="F6" s="19">
        <f t="shared" si="0"/>
        <v>110</v>
      </c>
      <c r="G6" s="20"/>
    </row>
    <row r="7" s="2" customFormat="1" ht="18.75" spans="1:7">
      <c r="A7" s="17"/>
      <c r="B7" s="18" t="s">
        <v>12</v>
      </c>
      <c r="C7" s="19">
        <f>SUM(D7:F7)</f>
        <v>562.43</v>
      </c>
      <c r="D7" s="19">
        <f>SUM(D8:D11)</f>
        <v>562.43</v>
      </c>
      <c r="E7" s="19"/>
      <c r="F7" s="19"/>
      <c r="G7" s="21"/>
    </row>
    <row r="8" s="2" customFormat="1" ht="18.75" spans="1:7">
      <c r="A8" s="17"/>
      <c r="B8" s="18" t="s">
        <v>13</v>
      </c>
      <c r="C8" s="19">
        <f>SUM(D8:F8)</f>
        <v>37.43</v>
      </c>
      <c r="D8" s="19">
        <v>37.43</v>
      </c>
      <c r="E8" s="19"/>
      <c r="F8" s="19"/>
      <c r="G8" s="20"/>
    </row>
    <row r="9" s="2" customFormat="1" ht="18.75" spans="1:7">
      <c r="A9" s="17"/>
      <c r="B9" s="18" t="s">
        <v>14</v>
      </c>
      <c r="C9" s="19">
        <f>SUM(D9:F9)</f>
        <v>195</v>
      </c>
      <c r="D9" s="19">
        <v>195</v>
      </c>
      <c r="E9" s="19"/>
      <c r="F9" s="19"/>
      <c r="G9" s="20"/>
    </row>
    <row r="10" s="2" customFormat="1" ht="18.75" spans="1:7">
      <c r="A10" s="17"/>
      <c r="B10" s="18" t="s">
        <v>15</v>
      </c>
      <c r="C10" s="19">
        <f>SUM(D10:F10)</f>
        <v>300</v>
      </c>
      <c r="D10" s="19">
        <v>300</v>
      </c>
      <c r="E10" s="19"/>
      <c r="F10" s="19"/>
      <c r="G10" s="20"/>
    </row>
    <row r="11" s="2" customFormat="1" ht="18.75" spans="1:7">
      <c r="A11" s="17"/>
      <c r="B11" s="18" t="s">
        <v>16</v>
      </c>
      <c r="C11" s="19">
        <f>SUM(D11:F11)</f>
        <v>30</v>
      </c>
      <c r="D11" s="19">
        <v>30</v>
      </c>
      <c r="E11" s="19"/>
      <c r="F11" s="19"/>
      <c r="G11" s="20"/>
    </row>
    <row r="12" s="2" customFormat="1" ht="18.75" spans="1:7">
      <c r="A12" s="17"/>
      <c r="B12" s="18" t="s">
        <v>17</v>
      </c>
      <c r="C12" s="19">
        <f t="shared" ref="C12:F12" si="1">C17+C32+C41+C60+C71+C88+C109+C122+C137+C149</f>
        <v>100</v>
      </c>
      <c r="D12" s="19">
        <f t="shared" si="1"/>
        <v>0</v>
      </c>
      <c r="E12" s="19">
        <f t="shared" si="1"/>
        <v>0</v>
      </c>
      <c r="F12" s="19">
        <f t="shared" si="1"/>
        <v>100</v>
      </c>
      <c r="G12" s="22"/>
    </row>
    <row r="13" s="2" customFormat="1" ht="18.75" spans="1:7">
      <c r="A13" s="17"/>
      <c r="B13" s="18" t="s">
        <v>18</v>
      </c>
      <c r="C13" s="19">
        <f t="shared" ref="C13:F13" si="2">C14+C15</f>
        <v>1510</v>
      </c>
      <c r="D13" s="19">
        <f t="shared" si="2"/>
        <v>1000</v>
      </c>
      <c r="E13" s="19">
        <f t="shared" si="2"/>
        <v>500</v>
      </c>
      <c r="F13" s="19">
        <f t="shared" si="2"/>
        <v>10</v>
      </c>
      <c r="G13" s="22"/>
    </row>
    <row r="14" s="2" customFormat="1" ht="18.75" spans="1:7">
      <c r="A14" s="17"/>
      <c r="B14" s="18" t="s">
        <v>19</v>
      </c>
      <c r="C14" s="19">
        <f t="shared" ref="C14:F14" si="3">C19+C34+C43+C62+C73+C90+C111+C124+C139</f>
        <v>496</v>
      </c>
      <c r="D14" s="19">
        <f t="shared" si="3"/>
        <v>310</v>
      </c>
      <c r="E14" s="19">
        <f t="shared" si="3"/>
        <v>186</v>
      </c>
      <c r="F14" s="19">
        <f t="shared" si="3"/>
        <v>0</v>
      </c>
      <c r="G14" s="22"/>
    </row>
    <row r="15" s="2" customFormat="1" ht="18.75" spans="1:7">
      <c r="A15" s="17"/>
      <c r="B15" s="18" t="s">
        <v>20</v>
      </c>
      <c r="C15" s="19">
        <f t="shared" ref="C15:F15" si="4">SUM(C20,C35,C44,C63,C74,C91,C112,C125,C140)</f>
        <v>1014</v>
      </c>
      <c r="D15" s="19">
        <f t="shared" si="4"/>
        <v>690</v>
      </c>
      <c r="E15" s="19">
        <f t="shared" si="4"/>
        <v>314</v>
      </c>
      <c r="F15" s="19">
        <f t="shared" si="4"/>
        <v>10</v>
      </c>
      <c r="G15" s="22"/>
    </row>
    <row r="16" s="2" customFormat="1" ht="18.75" spans="1:7">
      <c r="A16" s="17"/>
      <c r="B16" s="23" t="s">
        <v>21</v>
      </c>
      <c r="C16" s="24">
        <f t="shared" ref="C16:C79" si="5">SUM(D16:F16)</f>
        <v>52</v>
      </c>
      <c r="D16" s="25">
        <f t="shared" ref="D16:F16" si="6">D17+D18</f>
        <v>30</v>
      </c>
      <c r="E16" s="25">
        <f t="shared" si="6"/>
        <v>12</v>
      </c>
      <c r="F16" s="25">
        <f t="shared" si="6"/>
        <v>10</v>
      </c>
      <c r="G16" s="20"/>
    </row>
    <row r="17" s="2" customFormat="1" ht="18.75" spans="1:7">
      <c r="A17" s="26" t="s">
        <v>22</v>
      </c>
      <c r="B17" s="27" t="s">
        <v>23</v>
      </c>
      <c r="C17" s="28">
        <f t="shared" si="5"/>
        <v>10</v>
      </c>
      <c r="D17" s="28"/>
      <c r="E17" s="28"/>
      <c r="F17" s="28">
        <v>10</v>
      </c>
      <c r="G17" s="20"/>
    </row>
    <row r="18" s="2" customFormat="1" ht="18.75" spans="1:7">
      <c r="A18" s="17"/>
      <c r="B18" s="23" t="s">
        <v>24</v>
      </c>
      <c r="C18" s="24">
        <f t="shared" si="5"/>
        <v>42</v>
      </c>
      <c r="D18" s="25">
        <f t="shared" ref="D18:F18" si="7">D19+D20</f>
        <v>30</v>
      </c>
      <c r="E18" s="25">
        <f t="shared" si="7"/>
        <v>12</v>
      </c>
      <c r="F18" s="25">
        <f t="shared" si="7"/>
        <v>0</v>
      </c>
      <c r="G18" s="20"/>
    </row>
    <row r="19" s="2" customFormat="1" ht="18.75" spans="1:7">
      <c r="A19" s="17"/>
      <c r="B19" s="23" t="s">
        <v>25</v>
      </c>
      <c r="C19" s="24">
        <f t="shared" si="5"/>
        <v>0</v>
      </c>
      <c r="D19" s="25">
        <f t="shared" ref="D19:F19" si="8">SUM(D21:D25)+D30</f>
        <v>0</v>
      </c>
      <c r="E19" s="25">
        <f t="shared" si="8"/>
        <v>0</v>
      </c>
      <c r="F19" s="25">
        <f t="shared" si="8"/>
        <v>0</v>
      </c>
      <c r="G19" s="20"/>
    </row>
    <row r="20" s="2" customFormat="1" ht="18.75" spans="1:7">
      <c r="A20" s="17"/>
      <c r="B20" s="23" t="s">
        <v>26</v>
      </c>
      <c r="C20" s="24">
        <f t="shared" si="5"/>
        <v>42</v>
      </c>
      <c r="D20" s="25">
        <f t="shared" ref="D20:F20" si="9">SUM(D26:D29)</f>
        <v>30</v>
      </c>
      <c r="E20" s="25">
        <f t="shared" si="9"/>
        <v>12</v>
      </c>
      <c r="F20" s="25">
        <f t="shared" si="9"/>
        <v>0</v>
      </c>
      <c r="G20" s="20"/>
    </row>
    <row r="21" s="2" customFormat="1" ht="18.75" spans="1:9">
      <c r="A21" s="26" t="s">
        <v>27</v>
      </c>
      <c r="B21" s="27" t="s">
        <v>28</v>
      </c>
      <c r="C21" s="28">
        <f t="shared" si="5"/>
        <v>0</v>
      </c>
      <c r="D21" s="29"/>
      <c r="E21" s="29"/>
      <c r="F21" s="29"/>
      <c r="G21" s="20"/>
      <c r="I21" s="17"/>
    </row>
    <row r="22" s="2" customFormat="1" ht="18.75" spans="1:9">
      <c r="A22" s="26" t="s">
        <v>29</v>
      </c>
      <c r="B22" s="27" t="s">
        <v>30</v>
      </c>
      <c r="C22" s="28">
        <f t="shared" si="5"/>
        <v>0</v>
      </c>
      <c r="D22" s="29"/>
      <c r="E22" s="29"/>
      <c r="F22" s="29"/>
      <c r="G22" s="20"/>
      <c r="I22" s="17"/>
    </row>
    <row r="23" s="2" customFormat="1" ht="18.75" spans="1:7">
      <c r="A23" s="26" t="s">
        <v>31</v>
      </c>
      <c r="B23" s="27" t="s">
        <v>32</v>
      </c>
      <c r="C23" s="28">
        <f t="shared" si="5"/>
        <v>0</v>
      </c>
      <c r="D23" s="29"/>
      <c r="E23" s="29"/>
      <c r="F23" s="29"/>
      <c r="G23" s="20"/>
    </row>
    <row r="24" s="2" customFormat="1" ht="18.75" spans="1:7">
      <c r="A24" s="26" t="s">
        <v>33</v>
      </c>
      <c r="B24" s="27" t="s">
        <v>34</v>
      </c>
      <c r="C24" s="28">
        <f t="shared" si="5"/>
        <v>0</v>
      </c>
      <c r="D24" s="29"/>
      <c r="E24" s="29"/>
      <c r="F24" s="29"/>
      <c r="G24" s="20"/>
    </row>
    <row r="25" s="2" customFormat="1" ht="18.75" spans="1:7">
      <c r="A25" s="26" t="s">
        <v>35</v>
      </c>
      <c r="B25" s="27" t="s">
        <v>36</v>
      </c>
      <c r="C25" s="28">
        <f t="shared" si="5"/>
        <v>0</v>
      </c>
      <c r="D25" s="29"/>
      <c r="E25" s="29"/>
      <c r="F25" s="29"/>
      <c r="G25" s="20"/>
    </row>
    <row r="26" s="2" customFormat="1" ht="18.75" spans="1:7">
      <c r="A26" s="26" t="s">
        <v>37</v>
      </c>
      <c r="B26" s="27" t="s">
        <v>38</v>
      </c>
      <c r="C26" s="28">
        <f t="shared" si="5"/>
        <v>10</v>
      </c>
      <c r="D26" s="29">
        <v>10</v>
      </c>
      <c r="E26" s="29"/>
      <c r="F26" s="29"/>
      <c r="G26" s="20"/>
    </row>
    <row r="27" s="2" customFormat="1" ht="18.75" spans="1:7">
      <c r="A27" s="26" t="s">
        <v>39</v>
      </c>
      <c r="B27" s="27" t="s">
        <v>40</v>
      </c>
      <c r="C27" s="28">
        <f t="shared" si="5"/>
        <v>10</v>
      </c>
      <c r="D27" s="29">
        <v>10</v>
      </c>
      <c r="E27" s="29"/>
      <c r="F27" s="29"/>
      <c r="G27" s="20"/>
    </row>
    <row r="28" s="2" customFormat="1" ht="18.75" spans="1:7">
      <c r="A28" s="26" t="s">
        <v>41</v>
      </c>
      <c r="B28" s="27" t="s">
        <v>42</v>
      </c>
      <c r="C28" s="28">
        <f t="shared" si="5"/>
        <v>22</v>
      </c>
      <c r="D28" s="29">
        <v>10</v>
      </c>
      <c r="E28" s="29">
        <v>12</v>
      </c>
      <c r="F28" s="29"/>
      <c r="G28" s="20"/>
    </row>
    <row r="29" s="2" customFormat="1" ht="18.75" spans="1:7">
      <c r="A29" s="26" t="s">
        <v>43</v>
      </c>
      <c r="B29" s="27" t="s">
        <v>44</v>
      </c>
      <c r="C29" s="28">
        <f t="shared" si="5"/>
        <v>0</v>
      </c>
      <c r="D29" s="29"/>
      <c r="E29" s="29"/>
      <c r="F29" s="29"/>
      <c r="G29" s="20"/>
    </row>
    <row r="30" s="2" customFormat="1" ht="18.75" spans="1:7">
      <c r="A30" s="26" t="s">
        <v>45</v>
      </c>
      <c r="B30" s="27" t="s">
        <v>46</v>
      </c>
      <c r="C30" s="28">
        <f t="shared" si="5"/>
        <v>0</v>
      </c>
      <c r="D30" s="29"/>
      <c r="E30" s="29"/>
      <c r="F30" s="29"/>
      <c r="G30" s="20"/>
    </row>
    <row r="31" s="2" customFormat="1" ht="18.75" spans="1:7">
      <c r="A31" s="17"/>
      <c r="B31" s="23" t="s">
        <v>47</v>
      </c>
      <c r="C31" s="24">
        <f t="shared" si="5"/>
        <v>42</v>
      </c>
      <c r="D31" s="25">
        <f t="shared" ref="D31:F31" si="10">D32+D33</f>
        <v>10</v>
      </c>
      <c r="E31" s="25">
        <f t="shared" si="10"/>
        <v>22</v>
      </c>
      <c r="F31" s="25">
        <f t="shared" si="10"/>
        <v>10</v>
      </c>
      <c r="G31" s="20"/>
    </row>
    <row r="32" s="2" customFormat="1" ht="18.75" spans="1:7">
      <c r="A32" s="26" t="s">
        <v>48</v>
      </c>
      <c r="B32" s="27" t="s">
        <v>49</v>
      </c>
      <c r="C32" s="28">
        <f t="shared" si="5"/>
        <v>10</v>
      </c>
      <c r="D32" s="29"/>
      <c r="E32" s="29"/>
      <c r="F32" s="29">
        <v>10</v>
      </c>
      <c r="G32" s="20"/>
    </row>
    <row r="33" s="2" customFormat="1" ht="18.75" spans="1:7">
      <c r="A33" s="17"/>
      <c r="B33" s="23" t="s">
        <v>50</v>
      </c>
      <c r="C33" s="24">
        <f t="shared" si="5"/>
        <v>32</v>
      </c>
      <c r="D33" s="25">
        <f t="shared" ref="D33:F33" si="11">D34+D35</f>
        <v>10</v>
      </c>
      <c r="E33" s="25">
        <f t="shared" si="11"/>
        <v>22</v>
      </c>
      <c r="F33" s="25">
        <f t="shared" si="11"/>
        <v>0</v>
      </c>
      <c r="G33" s="20"/>
    </row>
    <row r="34" s="2" customFormat="1" ht="18.75" spans="1:7">
      <c r="A34" s="17"/>
      <c r="B34" s="23" t="s">
        <v>25</v>
      </c>
      <c r="C34" s="24">
        <f t="shared" si="5"/>
        <v>0</v>
      </c>
      <c r="D34" s="25">
        <f t="shared" ref="D34:F34" si="12">D39</f>
        <v>0</v>
      </c>
      <c r="E34" s="25">
        <f t="shared" si="12"/>
        <v>0</v>
      </c>
      <c r="F34" s="25">
        <f t="shared" si="12"/>
        <v>0</v>
      </c>
      <c r="G34" s="20"/>
    </row>
    <row r="35" s="2" customFormat="1" ht="18.75" spans="1:7">
      <c r="A35" s="17"/>
      <c r="B35" s="23" t="s">
        <v>26</v>
      </c>
      <c r="C35" s="24">
        <f t="shared" si="5"/>
        <v>32</v>
      </c>
      <c r="D35" s="25">
        <f t="shared" ref="D35:F35" si="13">SUM(D36:D38)</f>
        <v>10</v>
      </c>
      <c r="E35" s="25">
        <f t="shared" si="13"/>
        <v>22</v>
      </c>
      <c r="F35" s="25">
        <f t="shared" si="13"/>
        <v>0</v>
      </c>
      <c r="G35" s="20"/>
    </row>
    <row r="36" s="2" customFormat="1" ht="18.75" spans="1:7">
      <c r="A36" s="26" t="s">
        <v>51</v>
      </c>
      <c r="B36" s="27" t="s">
        <v>52</v>
      </c>
      <c r="C36" s="28">
        <f t="shared" si="5"/>
        <v>22</v>
      </c>
      <c r="D36" s="29">
        <v>10</v>
      </c>
      <c r="E36" s="29">
        <v>12</v>
      </c>
      <c r="F36" s="29"/>
      <c r="G36" s="20"/>
    </row>
    <row r="37" s="2" customFormat="1" ht="18.75" spans="1:7">
      <c r="A37" s="26" t="s">
        <v>53</v>
      </c>
      <c r="B37" s="27" t="s">
        <v>54</v>
      </c>
      <c r="C37" s="28">
        <f t="shared" si="5"/>
        <v>0</v>
      </c>
      <c r="D37" s="29"/>
      <c r="E37" s="29"/>
      <c r="F37" s="29"/>
      <c r="G37" s="20"/>
    </row>
    <row r="38" s="2" customFormat="1" ht="18.75" spans="1:7">
      <c r="A38" s="26" t="s">
        <v>55</v>
      </c>
      <c r="B38" s="27" t="s">
        <v>56</v>
      </c>
      <c r="C38" s="28">
        <f t="shared" si="5"/>
        <v>10</v>
      </c>
      <c r="D38" s="29"/>
      <c r="E38" s="29">
        <v>10</v>
      </c>
      <c r="F38" s="29"/>
      <c r="G38" s="20"/>
    </row>
    <row r="39" s="2" customFormat="1" ht="18.75" spans="1:7">
      <c r="A39" s="26" t="s">
        <v>57</v>
      </c>
      <c r="B39" s="27" t="s">
        <v>58</v>
      </c>
      <c r="C39" s="28">
        <f t="shared" si="5"/>
        <v>0</v>
      </c>
      <c r="D39" s="29"/>
      <c r="E39" s="29"/>
      <c r="F39" s="29"/>
      <c r="G39" s="20"/>
    </row>
    <row r="40" s="2" customFormat="1" ht="18.75" spans="1:7">
      <c r="A40" s="17"/>
      <c r="B40" s="23" t="s">
        <v>59</v>
      </c>
      <c r="C40" s="24">
        <f t="shared" si="5"/>
        <v>171</v>
      </c>
      <c r="D40" s="25">
        <f t="shared" ref="D40:F40" si="14">D41+D42</f>
        <v>110</v>
      </c>
      <c r="E40" s="25">
        <f t="shared" si="14"/>
        <v>50</v>
      </c>
      <c r="F40" s="25">
        <f t="shared" si="14"/>
        <v>11</v>
      </c>
      <c r="G40" s="20"/>
    </row>
    <row r="41" s="2" customFormat="1" ht="18.75" spans="1:7">
      <c r="A41" s="26" t="s">
        <v>60</v>
      </c>
      <c r="B41" s="27" t="s">
        <v>61</v>
      </c>
      <c r="C41" s="28">
        <f t="shared" si="5"/>
        <v>11</v>
      </c>
      <c r="D41" s="29"/>
      <c r="E41" s="29"/>
      <c r="F41" s="29">
        <v>11</v>
      </c>
      <c r="G41" s="21"/>
    </row>
    <row r="42" s="2" customFormat="1" ht="18.75" spans="1:7">
      <c r="A42" s="17"/>
      <c r="B42" s="23" t="s">
        <v>62</v>
      </c>
      <c r="C42" s="24">
        <f t="shared" si="5"/>
        <v>160</v>
      </c>
      <c r="D42" s="25">
        <f t="shared" ref="D42:F42" si="15">D43+D44</f>
        <v>110</v>
      </c>
      <c r="E42" s="25">
        <f t="shared" si="15"/>
        <v>50</v>
      </c>
      <c r="F42" s="25">
        <f t="shared" si="15"/>
        <v>0</v>
      </c>
      <c r="G42" s="20"/>
    </row>
    <row r="43" s="2" customFormat="1" ht="18.75" spans="1:7">
      <c r="A43" s="17"/>
      <c r="B43" s="23" t="s">
        <v>25</v>
      </c>
      <c r="C43" s="24">
        <f t="shared" si="5"/>
        <v>53</v>
      </c>
      <c r="D43" s="25">
        <f t="shared" ref="D43:F43" si="16">D45+D46+D47</f>
        <v>40</v>
      </c>
      <c r="E43" s="25">
        <f t="shared" si="16"/>
        <v>13</v>
      </c>
      <c r="F43" s="25">
        <f t="shared" si="16"/>
        <v>0</v>
      </c>
      <c r="G43" s="20"/>
    </row>
    <row r="44" s="2" customFormat="1" ht="18.75" spans="1:7">
      <c r="A44" s="17"/>
      <c r="B44" s="23" t="s">
        <v>26</v>
      </c>
      <c r="C44" s="24">
        <f t="shared" si="5"/>
        <v>107</v>
      </c>
      <c r="D44" s="25">
        <f t="shared" ref="D44:F44" si="17">SUM(D48:D58)</f>
        <v>70</v>
      </c>
      <c r="E44" s="25">
        <f t="shared" si="17"/>
        <v>37</v>
      </c>
      <c r="F44" s="25">
        <f t="shared" si="17"/>
        <v>0</v>
      </c>
      <c r="G44" s="20"/>
    </row>
    <row r="45" s="2" customFormat="1" ht="18.75" spans="1:7">
      <c r="A45" s="26" t="s">
        <v>63</v>
      </c>
      <c r="B45" s="27" t="s">
        <v>64</v>
      </c>
      <c r="C45" s="28">
        <f t="shared" si="5"/>
        <v>0</v>
      </c>
      <c r="D45" s="29"/>
      <c r="E45" s="29"/>
      <c r="F45" s="29"/>
      <c r="G45" s="20"/>
    </row>
    <row r="46" s="2" customFormat="1" ht="18.75" spans="1:7">
      <c r="A46" s="26" t="s">
        <v>65</v>
      </c>
      <c r="B46" s="27" t="s">
        <v>66</v>
      </c>
      <c r="C46" s="28">
        <f t="shared" si="5"/>
        <v>0</v>
      </c>
      <c r="D46" s="29"/>
      <c r="E46" s="29"/>
      <c r="F46" s="29"/>
      <c r="G46" s="20"/>
    </row>
    <row r="47" s="2" customFormat="1" ht="18.75" spans="1:7">
      <c r="A47" s="26" t="s">
        <v>67</v>
      </c>
      <c r="B47" s="27" t="s">
        <v>68</v>
      </c>
      <c r="C47" s="28">
        <f t="shared" si="5"/>
        <v>53</v>
      </c>
      <c r="D47" s="29">
        <v>40</v>
      </c>
      <c r="E47" s="29">
        <v>13</v>
      </c>
      <c r="F47" s="29"/>
      <c r="G47" s="21" t="s">
        <v>69</v>
      </c>
    </row>
    <row r="48" s="2" customFormat="1" ht="18.75" spans="1:7">
      <c r="A48" s="26" t="s">
        <v>70</v>
      </c>
      <c r="B48" s="27" t="s">
        <v>71</v>
      </c>
      <c r="C48" s="28">
        <f t="shared" si="5"/>
        <v>0</v>
      </c>
      <c r="D48" s="29"/>
      <c r="E48" s="29"/>
      <c r="F48" s="29"/>
      <c r="G48" s="20"/>
    </row>
    <row r="49" s="2" customFormat="1" ht="18.75" spans="1:7">
      <c r="A49" s="26" t="s">
        <v>72</v>
      </c>
      <c r="B49" s="27" t="s">
        <v>73</v>
      </c>
      <c r="C49" s="28">
        <f t="shared" si="5"/>
        <v>10</v>
      </c>
      <c r="D49" s="29">
        <v>10</v>
      </c>
      <c r="E49" s="29"/>
      <c r="F49" s="29"/>
      <c r="G49" s="20"/>
    </row>
    <row r="50" s="2" customFormat="1" ht="18.75" spans="1:7">
      <c r="A50" s="26" t="s">
        <v>74</v>
      </c>
      <c r="B50" s="27" t="s">
        <v>75</v>
      </c>
      <c r="C50" s="28">
        <f t="shared" si="5"/>
        <v>43</v>
      </c>
      <c r="D50" s="29">
        <v>30</v>
      </c>
      <c r="E50" s="29">
        <v>13</v>
      </c>
      <c r="F50" s="29"/>
      <c r="G50" s="20" t="s">
        <v>76</v>
      </c>
    </row>
    <row r="51" s="2" customFormat="1" ht="18.75" spans="1:7">
      <c r="A51" s="26" t="s">
        <v>77</v>
      </c>
      <c r="B51" s="27" t="s">
        <v>78</v>
      </c>
      <c r="C51" s="28">
        <f t="shared" si="5"/>
        <v>42</v>
      </c>
      <c r="D51" s="29">
        <v>30</v>
      </c>
      <c r="E51" s="29">
        <v>12</v>
      </c>
      <c r="F51" s="29"/>
      <c r="G51" s="20" t="s">
        <v>79</v>
      </c>
    </row>
    <row r="52" s="2" customFormat="1" ht="18.75" spans="1:7">
      <c r="A52" s="26" t="s">
        <v>80</v>
      </c>
      <c r="B52" s="27" t="s">
        <v>81</v>
      </c>
      <c r="C52" s="28">
        <f t="shared" si="5"/>
        <v>0</v>
      </c>
      <c r="D52" s="29"/>
      <c r="E52" s="29"/>
      <c r="F52" s="29"/>
      <c r="G52" s="20"/>
    </row>
    <row r="53" s="2" customFormat="1" ht="18.75" spans="1:7">
      <c r="A53" s="26" t="s">
        <v>82</v>
      </c>
      <c r="B53" s="27" t="s">
        <v>83</v>
      </c>
      <c r="C53" s="28">
        <f t="shared" si="5"/>
        <v>0</v>
      </c>
      <c r="D53" s="29"/>
      <c r="E53" s="29"/>
      <c r="F53" s="29"/>
      <c r="G53" s="20"/>
    </row>
    <row r="54" s="2" customFormat="1" ht="18.75" spans="1:7">
      <c r="A54" s="26" t="s">
        <v>84</v>
      </c>
      <c r="B54" s="27" t="s">
        <v>85</v>
      </c>
      <c r="C54" s="28">
        <f t="shared" si="5"/>
        <v>0</v>
      </c>
      <c r="D54" s="29"/>
      <c r="E54" s="29"/>
      <c r="F54" s="29"/>
      <c r="G54" s="20"/>
    </row>
    <row r="55" s="2" customFormat="1" ht="18.75" spans="1:7">
      <c r="A55" s="26" t="s">
        <v>86</v>
      </c>
      <c r="B55" s="27" t="s">
        <v>87</v>
      </c>
      <c r="C55" s="28">
        <f t="shared" si="5"/>
        <v>0</v>
      </c>
      <c r="D55" s="29"/>
      <c r="E55" s="29"/>
      <c r="F55" s="29"/>
      <c r="G55" s="20"/>
    </row>
    <row r="56" s="2" customFormat="1" ht="18.75" spans="1:7">
      <c r="A56" s="26" t="s">
        <v>88</v>
      </c>
      <c r="B56" s="27" t="s">
        <v>89</v>
      </c>
      <c r="C56" s="28">
        <f t="shared" si="5"/>
        <v>12</v>
      </c>
      <c r="D56" s="29"/>
      <c r="E56" s="29">
        <v>12</v>
      </c>
      <c r="F56" s="29"/>
      <c r="G56" s="20"/>
    </row>
    <row r="57" s="2" customFormat="1" ht="18.75" spans="1:7">
      <c r="A57" s="26" t="s">
        <v>90</v>
      </c>
      <c r="B57" s="27" t="s">
        <v>91</v>
      </c>
      <c r="C57" s="28">
        <f t="shared" si="5"/>
        <v>0</v>
      </c>
      <c r="D57" s="29"/>
      <c r="E57" s="29"/>
      <c r="F57" s="29"/>
      <c r="G57" s="20"/>
    </row>
    <row r="58" s="2" customFormat="1" ht="18.75" spans="1:7">
      <c r="A58" s="26" t="s">
        <v>92</v>
      </c>
      <c r="B58" s="27" t="s">
        <v>93</v>
      </c>
      <c r="C58" s="28">
        <f t="shared" si="5"/>
        <v>0</v>
      </c>
      <c r="D58" s="29"/>
      <c r="E58" s="29"/>
      <c r="F58" s="29"/>
      <c r="G58" s="20"/>
    </row>
    <row r="59" s="2" customFormat="1" ht="18.75" spans="1:7">
      <c r="A59" s="17"/>
      <c r="B59" s="23" t="s">
        <v>94</v>
      </c>
      <c r="C59" s="24">
        <f t="shared" si="5"/>
        <v>158</v>
      </c>
      <c r="D59" s="25">
        <f t="shared" ref="D59:F59" si="18">D60+D61</f>
        <v>120</v>
      </c>
      <c r="E59" s="25">
        <f t="shared" si="18"/>
        <v>27</v>
      </c>
      <c r="F59" s="25">
        <f t="shared" si="18"/>
        <v>11</v>
      </c>
      <c r="G59" s="20"/>
    </row>
    <row r="60" s="2" customFormat="1" ht="18.75" spans="1:7">
      <c r="A60" s="26" t="s">
        <v>95</v>
      </c>
      <c r="B60" s="27" t="s">
        <v>96</v>
      </c>
      <c r="C60" s="28">
        <f t="shared" si="5"/>
        <v>11</v>
      </c>
      <c r="D60" s="29"/>
      <c r="E60" s="29"/>
      <c r="F60" s="29">
        <v>11</v>
      </c>
      <c r="G60" s="21"/>
    </row>
    <row r="61" s="2" customFormat="1" ht="18.75" spans="1:7">
      <c r="A61" s="17"/>
      <c r="B61" s="23" t="s">
        <v>97</v>
      </c>
      <c r="C61" s="24">
        <f t="shared" si="5"/>
        <v>147</v>
      </c>
      <c r="D61" s="25">
        <f t="shared" ref="D61:F61" si="19">D62+D63</f>
        <v>120</v>
      </c>
      <c r="E61" s="25">
        <f t="shared" si="19"/>
        <v>27</v>
      </c>
      <c r="F61" s="25">
        <f t="shared" si="19"/>
        <v>0</v>
      </c>
      <c r="G61" s="20"/>
    </row>
    <row r="62" s="2" customFormat="1" ht="18.75" spans="1:7">
      <c r="A62" s="17"/>
      <c r="B62" s="23" t="s">
        <v>25</v>
      </c>
      <c r="C62" s="24">
        <f t="shared" si="5"/>
        <v>65</v>
      </c>
      <c r="D62" s="25">
        <f t="shared" ref="D62:F62" si="20">SUM(D64:D65)</f>
        <v>50</v>
      </c>
      <c r="E62" s="25">
        <f t="shared" si="20"/>
        <v>15</v>
      </c>
      <c r="F62" s="25">
        <f t="shared" si="20"/>
        <v>0</v>
      </c>
      <c r="G62" s="20"/>
    </row>
    <row r="63" s="2" customFormat="1" ht="18.75" spans="1:7">
      <c r="A63" s="17"/>
      <c r="B63" s="23" t="s">
        <v>26</v>
      </c>
      <c r="C63" s="24">
        <f t="shared" si="5"/>
        <v>82</v>
      </c>
      <c r="D63" s="25">
        <f t="shared" ref="D63:F63" si="21">SUM(D66:D69)</f>
        <v>70</v>
      </c>
      <c r="E63" s="25">
        <f t="shared" si="21"/>
        <v>12</v>
      </c>
      <c r="F63" s="25">
        <f t="shared" si="21"/>
        <v>0</v>
      </c>
      <c r="G63" s="20"/>
    </row>
    <row r="64" s="2" customFormat="1" ht="18.75" spans="1:7">
      <c r="A64" s="26" t="s">
        <v>98</v>
      </c>
      <c r="B64" s="27" t="s">
        <v>99</v>
      </c>
      <c r="C64" s="28">
        <f t="shared" si="5"/>
        <v>35</v>
      </c>
      <c r="D64" s="29">
        <v>20</v>
      </c>
      <c r="E64" s="29">
        <v>15</v>
      </c>
      <c r="F64" s="29"/>
      <c r="G64" s="20"/>
    </row>
    <row r="65" s="2" customFormat="1" ht="18.75" spans="1:7">
      <c r="A65" s="26" t="s">
        <v>100</v>
      </c>
      <c r="B65" s="27" t="s">
        <v>101</v>
      </c>
      <c r="C65" s="28">
        <f t="shared" si="5"/>
        <v>30</v>
      </c>
      <c r="D65" s="29">
        <v>30</v>
      </c>
      <c r="E65" s="29"/>
      <c r="F65" s="29"/>
      <c r="G65" s="21" t="s">
        <v>102</v>
      </c>
    </row>
    <row r="66" s="2" customFormat="1" ht="18.75" spans="1:7">
      <c r="A66" s="26" t="s">
        <v>103</v>
      </c>
      <c r="B66" s="27" t="s">
        <v>104</v>
      </c>
      <c r="C66" s="28">
        <f t="shared" si="5"/>
        <v>52</v>
      </c>
      <c r="D66" s="29">
        <v>40</v>
      </c>
      <c r="E66" s="29">
        <v>12</v>
      </c>
      <c r="F66" s="29"/>
      <c r="G66" s="21" t="s">
        <v>105</v>
      </c>
    </row>
    <row r="67" s="2" customFormat="1" ht="18.75" spans="1:7">
      <c r="A67" s="26" t="s">
        <v>106</v>
      </c>
      <c r="B67" s="27" t="s">
        <v>107</v>
      </c>
      <c r="C67" s="28">
        <f t="shared" si="5"/>
        <v>10</v>
      </c>
      <c r="D67" s="29">
        <v>10</v>
      </c>
      <c r="E67" s="29"/>
      <c r="F67" s="29"/>
      <c r="G67" s="20"/>
    </row>
    <row r="68" s="2" customFormat="1" ht="18.75" spans="1:7">
      <c r="A68" s="26" t="s">
        <v>108</v>
      </c>
      <c r="B68" s="27" t="s">
        <v>109</v>
      </c>
      <c r="C68" s="28">
        <f t="shared" si="5"/>
        <v>0</v>
      </c>
      <c r="D68" s="29"/>
      <c r="E68" s="29"/>
      <c r="F68" s="29"/>
      <c r="G68" s="20"/>
    </row>
    <row r="69" s="2" customFormat="1" ht="18.75" spans="1:7">
      <c r="A69" s="26" t="s">
        <v>110</v>
      </c>
      <c r="B69" s="27" t="s">
        <v>111</v>
      </c>
      <c r="C69" s="28">
        <f t="shared" si="5"/>
        <v>20</v>
      </c>
      <c r="D69" s="29">
        <v>20</v>
      </c>
      <c r="E69" s="29"/>
      <c r="F69" s="29"/>
      <c r="G69" s="20"/>
    </row>
    <row r="70" s="2" customFormat="1" ht="18.75" spans="1:7">
      <c r="A70" s="17"/>
      <c r="B70" s="23" t="s">
        <v>112</v>
      </c>
      <c r="C70" s="24">
        <f t="shared" si="5"/>
        <v>307</v>
      </c>
      <c r="D70" s="25">
        <f t="shared" ref="D70:F70" si="22">D71+D72</f>
        <v>210</v>
      </c>
      <c r="E70" s="25">
        <f t="shared" si="22"/>
        <v>86</v>
      </c>
      <c r="F70" s="25">
        <f t="shared" si="22"/>
        <v>11</v>
      </c>
      <c r="G70" s="20"/>
    </row>
    <row r="71" s="2" customFormat="1" ht="18.75" spans="1:7">
      <c r="A71" s="26" t="s">
        <v>113</v>
      </c>
      <c r="B71" s="27" t="s">
        <v>114</v>
      </c>
      <c r="C71" s="28">
        <f t="shared" si="5"/>
        <v>11</v>
      </c>
      <c r="D71" s="29"/>
      <c r="E71" s="29"/>
      <c r="F71" s="29">
        <v>11</v>
      </c>
      <c r="G71" s="20"/>
    </row>
    <row r="72" s="2" customFormat="1" ht="18.75" spans="1:7">
      <c r="A72" s="17"/>
      <c r="B72" s="23" t="s">
        <v>115</v>
      </c>
      <c r="C72" s="24">
        <f t="shared" si="5"/>
        <v>296</v>
      </c>
      <c r="D72" s="25">
        <f t="shared" ref="D72:F72" si="23">D73+D74</f>
        <v>210</v>
      </c>
      <c r="E72" s="25">
        <f t="shared" si="23"/>
        <v>86</v>
      </c>
      <c r="F72" s="25">
        <f t="shared" si="23"/>
        <v>0</v>
      </c>
      <c r="G72" s="20"/>
    </row>
    <row r="73" s="2" customFormat="1" ht="18.75" spans="1:7">
      <c r="A73" s="17"/>
      <c r="B73" s="23" t="s">
        <v>25</v>
      </c>
      <c r="C73" s="24">
        <f t="shared" si="5"/>
        <v>23</v>
      </c>
      <c r="D73" s="25">
        <f t="shared" ref="D73:F73" si="24">SUM(D75)</f>
        <v>10</v>
      </c>
      <c r="E73" s="25">
        <f t="shared" si="24"/>
        <v>13</v>
      </c>
      <c r="F73" s="25">
        <f t="shared" si="24"/>
        <v>0</v>
      </c>
      <c r="G73" s="20"/>
    </row>
    <row r="74" s="2" customFormat="1" ht="18.75" spans="1:7">
      <c r="A74" s="17"/>
      <c r="B74" s="23" t="s">
        <v>26</v>
      </c>
      <c r="C74" s="24">
        <f t="shared" si="5"/>
        <v>273</v>
      </c>
      <c r="D74" s="25">
        <f t="shared" ref="D74:F74" si="25">SUM(D76:D86)</f>
        <v>200</v>
      </c>
      <c r="E74" s="25">
        <f t="shared" si="25"/>
        <v>73</v>
      </c>
      <c r="F74" s="25">
        <f t="shared" si="25"/>
        <v>0</v>
      </c>
      <c r="G74" s="20"/>
    </row>
    <row r="75" s="2" customFormat="1" ht="18.75" spans="1:7">
      <c r="A75" s="26" t="s">
        <v>116</v>
      </c>
      <c r="B75" s="27" t="s">
        <v>117</v>
      </c>
      <c r="C75" s="28">
        <f t="shared" si="5"/>
        <v>23</v>
      </c>
      <c r="D75" s="29">
        <v>10</v>
      </c>
      <c r="E75" s="29">
        <v>13</v>
      </c>
      <c r="F75" s="29"/>
      <c r="G75" s="20"/>
    </row>
    <row r="76" s="2" customFormat="1" ht="18.75" spans="1:7">
      <c r="A76" s="26" t="s">
        <v>118</v>
      </c>
      <c r="B76" s="27" t="s">
        <v>119</v>
      </c>
      <c r="C76" s="28">
        <f t="shared" si="5"/>
        <v>43</v>
      </c>
      <c r="D76" s="29">
        <v>30</v>
      </c>
      <c r="E76" s="29">
        <v>13</v>
      </c>
      <c r="F76" s="29"/>
      <c r="G76" s="20" t="s">
        <v>76</v>
      </c>
    </row>
    <row r="77" s="2" customFormat="1" ht="18.75" spans="1:7">
      <c r="A77" s="26" t="s">
        <v>120</v>
      </c>
      <c r="B77" s="27" t="s">
        <v>121</v>
      </c>
      <c r="C77" s="28">
        <f t="shared" si="5"/>
        <v>42</v>
      </c>
      <c r="D77" s="29">
        <v>30</v>
      </c>
      <c r="E77" s="29">
        <v>12</v>
      </c>
      <c r="F77" s="29"/>
      <c r="G77" s="20" t="s">
        <v>76</v>
      </c>
    </row>
    <row r="78" s="2" customFormat="1" ht="18.75" spans="1:7">
      <c r="A78" s="26" t="s">
        <v>122</v>
      </c>
      <c r="B78" s="27" t="s">
        <v>123</v>
      </c>
      <c r="C78" s="28">
        <f t="shared" si="5"/>
        <v>30</v>
      </c>
      <c r="D78" s="29">
        <v>30</v>
      </c>
      <c r="E78" s="29"/>
      <c r="F78" s="29"/>
      <c r="G78" s="21" t="s">
        <v>124</v>
      </c>
    </row>
    <row r="79" s="2" customFormat="1" ht="18.75" spans="1:7">
      <c r="A79" s="26" t="s">
        <v>125</v>
      </c>
      <c r="B79" s="27" t="s">
        <v>126</v>
      </c>
      <c r="C79" s="28">
        <f t="shared" si="5"/>
        <v>42</v>
      </c>
      <c r="D79" s="29">
        <v>30</v>
      </c>
      <c r="E79" s="29">
        <v>12</v>
      </c>
      <c r="F79" s="29"/>
      <c r="G79" s="20"/>
    </row>
    <row r="80" s="2" customFormat="1" ht="18.75" spans="1:7">
      <c r="A80" s="26" t="s">
        <v>127</v>
      </c>
      <c r="B80" s="27" t="s">
        <v>128</v>
      </c>
      <c r="C80" s="28">
        <f t="shared" ref="C80:C143" si="26">SUM(D80:F80)</f>
        <v>0</v>
      </c>
      <c r="D80" s="29"/>
      <c r="E80" s="29"/>
      <c r="F80" s="29"/>
      <c r="G80" s="20"/>
    </row>
    <row r="81" s="2" customFormat="1" ht="18.75" spans="1:7">
      <c r="A81" s="26" t="s">
        <v>129</v>
      </c>
      <c r="B81" s="27" t="s">
        <v>130</v>
      </c>
      <c r="C81" s="28">
        <f t="shared" si="26"/>
        <v>10</v>
      </c>
      <c r="D81" s="29">
        <v>10</v>
      </c>
      <c r="E81" s="29"/>
      <c r="F81" s="29"/>
      <c r="G81" s="20"/>
    </row>
    <row r="82" s="2" customFormat="1" ht="18.75" spans="1:7">
      <c r="A82" s="26" t="s">
        <v>131</v>
      </c>
      <c r="B82" s="27" t="s">
        <v>132</v>
      </c>
      <c r="C82" s="28">
        <f t="shared" si="26"/>
        <v>22</v>
      </c>
      <c r="D82" s="29">
        <v>10</v>
      </c>
      <c r="E82" s="29">
        <v>12</v>
      </c>
      <c r="F82" s="29"/>
      <c r="G82" s="20"/>
    </row>
    <row r="83" s="2" customFormat="1" ht="18.75" spans="1:7">
      <c r="A83" s="26" t="s">
        <v>133</v>
      </c>
      <c r="B83" s="27" t="s">
        <v>134</v>
      </c>
      <c r="C83" s="28">
        <f t="shared" si="26"/>
        <v>0</v>
      </c>
      <c r="D83" s="29"/>
      <c r="E83" s="29"/>
      <c r="F83" s="29"/>
      <c r="G83" s="20"/>
    </row>
    <row r="84" s="2" customFormat="1" ht="18.75" spans="1:7">
      <c r="A84" s="26" t="s">
        <v>135</v>
      </c>
      <c r="B84" s="27" t="s">
        <v>136</v>
      </c>
      <c r="C84" s="28">
        <f t="shared" si="26"/>
        <v>32</v>
      </c>
      <c r="D84" s="29">
        <v>20</v>
      </c>
      <c r="E84" s="29">
        <v>12</v>
      </c>
      <c r="F84" s="29"/>
      <c r="G84" s="20"/>
    </row>
    <row r="85" s="2" customFormat="1" ht="18.75" spans="1:7">
      <c r="A85" s="26" t="s">
        <v>137</v>
      </c>
      <c r="B85" s="27" t="s">
        <v>138</v>
      </c>
      <c r="C85" s="28">
        <f t="shared" si="26"/>
        <v>32</v>
      </c>
      <c r="D85" s="29">
        <v>20</v>
      </c>
      <c r="E85" s="29">
        <v>12</v>
      </c>
      <c r="F85" s="29"/>
      <c r="G85" s="20" t="s">
        <v>139</v>
      </c>
    </row>
    <row r="86" s="2" customFormat="1" ht="18.75" spans="1:7">
      <c r="A86" s="26" t="s">
        <v>140</v>
      </c>
      <c r="B86" s="27" t="s">
        <v>141</v>
      </c>
      <c r="C86" s="28">
        <f t="shared" si="26"/>
        <v>20</v>
      </c>
      <c r="D86" s="29">
        <v>20</v>
      </c>
      <c r="E86" s="29"/>
      <c r="F86" s="29"/>
      <c r="G86" s="20"/>
    </row>
    <row r="87" s="2" customFormat="1" ht="18.75" spans="1:7">
      <c r="A87" s="17"/>
      <c r="B87" s="23" t="s">
        <v>142</v>
      </c>
      <c r="C87" s="24">
        <f t="shared" si="26"/>
        <v>304</v>
      </c>
      <c r="D87" s="25">
        <f t="shared" ref="D87:F87" si="27">D88+D89</f>
        <v>140</v>
      </c>
      <c r="E87" s="25">
        <f t="shared" si="27"/>
        <v>150</v>
      </c>
      <c r="F87" s="25">
        <f t="shared" si="27"/>
        <v>14</v>
      </c>
      <c r="G87" s="20"/>
    </row>
    <row r="88" s="2" customFormat="1" ht="18.75" spans="1:7">
      <c r="A88" s="26" t="s">
        <v>143</v>
      </c>
      <c r="B88" s="27" t="s">
        <v>144</v>
      </c>
      <c r="C88" s="28">
        <f t="shared" si="26"/>
        <v>14</v>
      </c>
      <c r="D88" s="29"/>
      <c r="E88" s="29"/>
      <c r="F88" s="29">
        <v>14</v>
      </c>
      <c r="G88" s="20"/>
    </row>
    <row r="89" s="2" customFormat="1" ht="18.75" spans="1:7">
      <c r="A89" s="17"/>
      <c r="B89" s="23" t="s">
        <v>145</v>
      </c>
      <c r="C89" s="24">
        <f t="shared" si="26"/>
        <v>290</v>
      </c>
      <c r="D89" s="25">
        <f t="shared" ref="D89:F89" si="28">D90+D91</f>
        <v>140</v>
      </c>
      <c r="E89" s="25">
        <f t="shared" si="28"/>
        <v>150</v>
      </c>
      <c r="F89" s="25">
        <f t="shared" si="28"/>
        <v>0</v>
      </c>
      <c r="G89" s="20"/>
    </row>
    <row r="90" s="2" customFormat="1" ht="18.75" spans="1:7">
      <c r="A90" s="17"/>
      <c r="B90" s="23" t="s">
        <v>25</v>
      </c>
      <c r="C90" s="24">
        <f t="shared" si="26"/>
        <v>181</v>
      </c>
      <c r="D90" s="25">
        <f t="shared" ref="D90:F90" si="29">SUM(D92,D94,D97:D102,D104,D106,D107)</f>
        <v>90</v>
      </c>
      <c r="E90" s="25">
        <f t="shared" si="29"/>
        <v>91</v>
      </c>
      <c r="F90" s="25">
        <f t="shared" si="29"/>
        <v>0</v>
      </c>
      <c r="G90" s="20"/>
    </row>
    <row r="91" s="2" customFormat="1" ht="18.75" spans="1:7">
      <c r="A91" s="17"/>
      <c r="B91" s="23" t="s">
        <v>26</v>
      </c>
      <c r="C91" s="24">
        <f t="shared" si="26"/>
        <v>109</v>
      </c>
      <c r="D91" s="25">
        <f t="shared" ref="D91:F91" si="30">SUM(D93,D95:D96,D103,D105)</f>
        <v>50</v>
      </c>
      <c r="E91" s="25">
        <f t="shared" si="30"/>
        <v>59</v>
      </c>
      <c r="F91" s="25">
        <f t="shared" si="30"/>
        <v>0</v>
      </c>
      <c r="G91" s="20"/>
    </row>
    <row r="92" s="2" customFormat="1" ht="18.75" spans="1:7">
      <c r="A92" s="26" t="s">
        <v>146</v>
      </c>
      <c r="B92" s="27" t="s">
        <v>147</v>
      </c>
      <c r="C92" s="28">
        <f t="shared" si="26"/>
        <v>0</v>
      </c>
      <c r="D92" s="29"/>
      <c r="E92" s="29"/>
      <c r="F92" s="29"/>
      <c r="G92" s="20"/>
    </row>
    <row r="93" s="2" customFormat="1" ht="18.75" spans="1:7">
      <c r="A93" s="26" t="s">
        <v>148</v>
      </c>
      <c r="B93" s="27" t="s">
        <v>149</v>
      </c>
      <c r="C93" s="28">
        <f t="shared" si="26"/>
        <v>40</v>
      </c>
      <c r="D93" s="29">
        <v>30</v>
      </c>
      <c r="E93" s="29">
        <v>10</v>
      </c>
      <c r="F93" s="29"/>
      <c r="G93" s="21" t="s">
        <v>124</v>
      </c>
    </row>
    <row r="94" s="2" customFormat="1" ht="18.75" spans="1:7">
      <c r="A94" s="26" t="s">
        <v>150</v>
      </c>
      <c r="B94" s="27" t="s">
        <v>151</v>
      </c>
      <c r="C94" s="28">
        <f t="shared" si="26"/>
        <v>10</v>
      </c>
      <c r="D94" s="29"/>
      <c r="E94" s="29">
        <v>10</v>
      </c>
      <c r="F94" s="29"/>
      <c r="G94" s="20"/>
    </row>
    <row r="95" s="2" customFormat="1" ht="18.75" spans="1:7">
      <c r="A95" s="26" t="s">
        <v>152</v>
      </c>
      <c r="B95" s="27" t="s">
        <v>153</v>
      </c>
      <c r="C95" s="28">
        <f t="shared" si="26"/>
        <v>10</v>
      </c>
      <c r="D95" s="29"/>
      <c r="E95" s="29">
        <v>10</v>
      </c>
      <c r="F95" s="29"/>
      <c r="G95" s="20"/>
    </row>
    <row r="96" s="2" customFormat="1" ht="18.75" spans="1:7">
      <c r="A96" s="26" t="s">
        <v>154</v>
      </c>
      <c r="B96" s="27" t="s">
        <v>155</v>
      </c>
      <c r="C96" s="28">
        <f t="shared" si="26"/>
        <v>12</v>
      </c>
      <c r="D96" s="29"/>
      <c r="E96" s="29">
        <v>12</v>
      </c>
      <c r="F96" s="29"/>
      <c r="G96" s="20"/>
    </row>
    <row r="97" s="2" customFormat="1" ht="18.75" spans="1:7">
      <c r="A97" s="26" t="s">
        <v>156</v>
      </c>
      <c r="B97" s="27" t="s">
        <v>157</v>
      </c>
      <c r="C97" s="28">
        <f t="shared" si="26"/>
        <v>0</v>
      </c>
      <c r="D97" s="29"/>
      <c r="E97" s="29"/>
      <c r="F97" s="29"/>
      <c r="G97" s="20"/>
    </row>
    <row r="98" s="2" customFormat="1" ht="18.75" spans="1:7">
      <c r="A98" s="26" t="s">
        <v>158</v>
      </c>
      <c r="B98" s="27" t="s">
        <v>159</v>
      </c>
      <c r="C98" s="28">
        <f t="shared" si="26"/>
        <v>12</v>
      </c>
      <c r="D98" s="29"/>
      <c r="E98" s="29">
        <v>12</v>
      </c>
      <c r="F98" s="29"/>
      <c r="G98" s="20"/>
    </row>
    <row r="99" s="2" customFormat="1" ht="18.75" spans="1:7">
      <c r="A99" s="26" t="s">
        <v>160</v>
      </c>
      <c r="B99" s="27" t="s">
        <v>161</v>
      </c>
      <c r="C99" s="28">
        <f t="shared" si="26"/>
        <v>10</v>
      </c>
      <c r="D99" s="29"/>
      <c r="E99" s="29">
        <v>10</v>
      </c>
      <c r="F99" s="29"/>
      <c r="G99" s="20"/>
    </row>
    <row r="100" s="2" customFormat="1" ht="18.75" spans="1:7">
      <c r="A100" s="26" t="s">
        <v>162</v>
      </c>
      <c r="B100" s="27" t="s">
        <v>163</v>
      </c>
      <c r="C100" s="28">
        <f t="shared" si="26"/>
        <v>12</v>
      </c>
      <c r="D100" s="29"/>
      <c r="E100" s="29">
        <v>12</v>
      </c>
      <c r="F100" s="29"/>
      <c r="G100" s="20"/>
    </row>
    <row r="101" s="2" customFormat="1" ht="18.75" spans="1:7">
      <c r="A101" s="26" t="s">
        <v>164</v>
      </c>
      <c r="B101" s="27" t="s">
        <v>165</v>
      </c>
      <c r="C101" s="28">
        <f t="shared" si="26"/>
        <v>23</v>
      </c>
      <c r="D101" s="29">
        <v>10</v>
      </c>
      <c r="E101" s="29">
        <v>13</v>
      </c>
      <c r="F101" s="29"/>
      <c r="G101" s="20"/>
    </row>
    <row r="102" s="2" customFormat="1" ht="18.75" spans="1:7">
      <c r="A102" s="26" t="s">
        <v>166</v>
      </c>
      <c r="B102" s="27" t="s">
        <v>167</v>
      </c>
      <c r="C102" s="28">
        <f t="shared" si="26"/>
        <v>42</v>
      </c>
      <c r="D102" s="29">
        <v>30</v>
      </c>
      <c r="E102" s="29">
        <v>12</v>
      </c>
      <c r="F102" s="29"/>
      <c r="G102" s="21" t="s">
        <v>76</v>
      </c>
    </row>
    <row r="103" s="2" customFormat="1" ht="18.75" spans="1:7">
      <c r="A103" s="26" t="s">
        <v>168</v>
      </c>
      <c r="B103" s="27" t="s">
        <v>169</v>
      </c>
      <c r="C103" s="28">
        <f t="shared" si="26"/>
        <v>15</v>
      </c>
      <c r="D103" s="29"/>
      <c r="E103" s="29">
        <v>15</v>
      </c>
      <c r="F103" s="29"/>
      <c r="G103" s="20"/>
    </row>
    <row r="104" s="2" customFormat="1" ht="18.75" spans="1:7">
      <c r="A104" s="26" t="s">
        <v>170</v>
      </c>
      <c r="B104" s="27" t="s">
        <v>171</v>
      </c>
      <c r="C104" s="28">
        <f t="shared" si="26"/>
        <v>32</v>
      </c>
      <c r="D104" s="29">
        <v>20</v>
      </c>
      <c r="E104" s="29">
        <v>12</v>
      </c>
      <c r="F104" s="29"/>
      <c r="G104" s="20"/>
    </row>
    <row r="105" s="2" customFormat="1" ht="18.75" spans="1:7">
      <c r="A105" s="26" t="s">
        <v>172</v>
      </c>
      <c r="B105" s="27" t="s">
        <v>173</v>
      </c>
      <c r="C105" s="28">
        <f t="shared" si="26"/>
        <v>32</v>
      </c>
      <c r="D105" s="29">
        <v>20</v>
      </c>
      <c r="E105" s="29">
        <v>12</v>
      </c>
      <c r="F105" s="29"/>
      <c r="G105" s="20"/>
    </row>
    <row r="106" s="2" customFormat="1" ht="18.75" spans="1:7">
      <c r="A106" s="26" t="s">
        <v>174</v>
      </c>
      <c r="B106" s="27" t="s">
        <v>175</v>
      </c>
      <c r="C106" s="28">
        <f t="shared" si="26"/>
        <v>40</v>
      </c>
      <c r="D106" s="29">
        <v>30</v>
      </c>
      <c r="E106" s="29">
        <v>10</v>
      </c>
      <c r="F106" s="29"/>
      <c r="G106" s="21"/>
    </row>
    <row r="107" s="2" customFormat="1" ht="18.75" spans="1:7">
      <c r="A107" s="26" t="s">
        <v>176</v>
      </c>
      <c r="B107" s="27" t="s">
        <v>177</v>
      </c>
      <c r="C107" s="28">
        <f t="shared" si="26"/>
        <v>0</v>
      </c>
      <c r="D107" s="29"/>
      <c r="E107" s="29"/>
      <c r="F107" s="29"/>
      <c r="G107" s="20"/>
    </row>
    <row r="108" s="2" customFormat="1" ht="18.75" spans="1:7">
      <c r="A108" s="17"/>
      <c r="B108" s="23" t="s">
        <v>178</v>
      </c>
      <c r="C108" s="24">
        <f t="shared" si="26"/>
        <v>221</v>
      </c>
      <c r="D108" s="25">
        <f t="shared" ref="D108:F108" si="31">D109+D110</f>
        <v>120</v>
      </c>
      <c r="E108" s="25">
        <f t="shared" si="31"/>
        <v>80</v>
      </c>
      <c r="F108" s="25">
        <f t="shared" si="31"/>
        <v>21</v>
      </c>
      <c r="G108" s="20"/>
    </row>
    <row r="109" s="2" customFormat="1" ht="18.75" spans="1:7">
      <c r="A109" s="26" t="s">
        <v>179</v>
      </c>
      <c r="B109" s="27" t="s">
        <v>180</v>
      </c>
      <c r="C109" s="28">
        <f t="shared" si="26"/>
        <v>11</v>
      </c>
      <c r="D109" s="29"/>
      <c r="E109" s="29"/>
      <c r="F109" s="29">
        <v>11</v>
      </c>
      <c r="G109" s="20"/>
    </row>
    <row r="110" s="2" customFormat="1" ht="18.75" spans="1:7">
      <c r="A110" s="17"/>
      <c r="B110" s="23" t="s">
        <v>181</v>
      </c>
      <c r="C110" s="24">
        <f t="shared" si="26"/>
        <v>210</v>
      </c>
      <c r="D110" s="25">
        <f t="shared" ref="D110:F110" si="32">D111+D112</f>
        <v>120</v>
      </c>
      <c r="E110" s="25">
        <f t="shared" si="32"/>
        <v>80</v>
      </c>
      <c r="F110" s="25">
        <f t="shared" si="32"/>
        <v>10</v>
      </c>
      <c r="G110" s="20"/>
    </row>
    <row r="111" s="2" customFormat="1" ht="18.75" spans="1:7">
      <c r="A111" s="17"/>
      <c r="B111" s="23" t="s">
        <v>25</v>
      </c>
      <c r="C111" s="24">
        <f t="shared" si="26"/>
        <v>25</v>
      </c>
      <c r="D111" s="25">
        <f t="shared" ref="D111:F111" si="33">D113</f>
        <v>10</v>
      </c>
      <c r="E111" s="25">
        <f t="shared" si="33"/>
        <v>15</v>
      </c>
      <c r="F111" s="25">
        <f t="shared" si="33"/>
        <v>0</v>
      </c>
      <c r="G111" s="20"/>
    </row>
    <row r="112" s="2" customFormat="1" ht="18.75" spans="1:7">
      <c r="A112" s="17"/>
      <c r="B112" s="23" t="s">
        <v>26</v>
      </c>
      <c r="C112" s="24">
        <f t="shared" si="26"/>
        <v>185</v>
      </c>
      <c r="D112" s="25">
        <f t="shared" ref="D112:F112" si="34">SUM(D114:D120)</f>
        <v>110</v>
      </c>
      <c r="E112" s="25">
        <f t="shared" si="34"/>
        <v>65</v>
      </c>
      <c r="F112" s="25">
        <f t="shared" si="34"/>
        <v>10</v>
      </c>
      <c r="G112" s="20"/>
    </row>
    <row r="113" s="2" customFormat="1" ht="18.75" spans="1:7">
      <c r="A113" s="26" t="s">
        <v>182</v>
      </c>
      <c r="B113" s="27" t="s">
        <v>183</v>
      </c>
      <c r="C113" s="28">
        <f t="shared" si="26"/>
        <v>25</v>
      </c>
      <c r="D113" s="29">
        <v>10</v>
      </c>
      <c r="E113" s="29">
        <v>15</v>
      </c>
      <c r="F113" s="29"/>
      <c r="G113" s="20"/>
    </row>
    <row r="114" s="2" customFormat="1" ht="18.75" spans="1:7">
      <c r="A114" s="26" t="s">
        <v>184</v>
      </c>
      <c r="B114" s="27" t="s">
        <v>185</v>
      </c>
      <c r="C114" s="28">
        <f t="shared" si="26"/>
        <v>0</v>
      </c>
      <c r="D114" s="29"/>
      <c r="E114" s="29"/>
      <c r="F114" s="29"/>
      <c r="G114" s="20"/>
    </row>
    <row r="115" s="2" customFormat="1" ht="18.75" spans="1:7">
      <c r="A115" s="26" t="s">
        <v>186</v>
      </c>
      <c r="B115" s="27" t="s">
        <v>187</v>
      </c>
      <c r="C115" s="28">
        <f t="shared" si="26"/>
        <v>25</v>
      </c>
      <c r="D115" s="29">
        <v>10</v>
      </c>
      <c r="E115" s="29">
        <v>15</v>
      </c>
      <c r="F115" s="29"/>
      <c r="G115" s="20"/>
    </row>
    <row r="116" s="2" customFormat="1" ht="18.75" spans="1:7">
      <c r="A116" s="26" t="s">
        <v>188</v>
      </c>
      <c r="B116" s="27" t="s">
        <v>189</v>
      </c>
      <c r="C116" s="28">
        <f t="shared" si="26"/>
        <v>15</v>
      </c>
      <c r="D116" s="29"/>
      <c r="E116" s="29">
        <v>15</v>
      </c>
      <c r="F116" s="29"/>
      <c r="G116" s="20"/>
    </row>
    <row r="117" s="2" customFormat="1" ht="18.75" spans="1:7">
      <c r="A117" s="26" t="s">
        <v>190</v>
      </c>
      <c r="B117" s="27" t="s">
        <v>191</v>
      </c>
      <c r="C117" s="28">
        <f t="shared" si="26"/>
        <v>43</v>
      </c>
      <c r="D117" s="29">
        <v>30</v>
      </c>
      <c r="E117" s="29">
        <v>13</v>
      </c>
      <c r="F117" s="29"/>
      <c r="G117" s="20" t="s">
        <v>139</v>
      </c>
    </row>
    <row r="118" s="2" customFormat="1" ht="18.75" spans="1:7">
      <c r="A118" s="26" t="s">
        <v>192</v>
      </c>
      <c r="B118" s="27" t="s">
        <v>193</v>
      </c>
      <c r="C118" s="28">
        <f t="shared" si="26"/>
        <v>20</v>
      </c>
      <c r="D118" s="29">
        <v>20</v>
      </c>
      <c r="E118" s="29"/>
      <c r="F118" s="29"/>
      <c r="G118" s="20"/>
    </row>
    <row r="119" s="2" customFormat="1" ht="18.75" spans="1:7">
      <c r="A119" s="26" t="s">
        <v>194</v>
      </c>
      <c r="B119" s="27" t="s">
        <v>195</v>
      </c>
      <c r="C119" s="28">
        <f t="shared" si="26"/>
        <v>52</v>
      </c>
      <c r="D119" s="29">
        <v>30</v>
      </c>
      <c r="E119" s="29">
        <v>12</v>
      </c>
      <c r="F119" s="29">
        <v>10</v>
      </c>
      <c r="G119" s="20" t="s">
        <v>196</v>
      </c>
    </row>
    <row r="120" s="2" customFormat="1" ht="18.75" spans="1:7">
      <c r="A120" s="26" t="s">
        <v>197</v>
      </c>
      <c r="B120" s="27" t="s">
        <v>198</v>
      </c>
      <c r="C120" s="28">
        <f t="shared" si="26"/>
        <v>30</v>
      </c>
      <c r="D120" s="29">
        <v>20</v>
      </c>
      <c r="E120" s="29">
        <v>10</v>
      </c>
      <c r="F120" s="29"/>
      <c r="G120" s="20"/>
    </row>
    <row r="121" s="2" customFormat="1" ht="18.75" spans="1:7">
      <c r="A121" s="17"/>
      <c r="B121" s="23" t="s">
        <v>199</v>
      </c>
      <c r="C121" s="24">
        <f t="shared" si="26"/>
        <v>155</v>
      </c>
      <c r="D121" s="25">
        <f t="shared" ref="D121:F121" si="35">D122+D123</f>
        <v>110</v>
      </c>
      <c r="E121" s="25">
        <f t="shared" si="35"/>
        <v>34</v>
      </c>
      <c r="F121" s="25">
        <f t="shared" si="35"/>
        <v>11</v>
      </c>
      <c r="G121" s="20"/>
    </row>
    <row r="122" s="2" customFormat="1" ht="18.75" spans="1:7">
      <c r="A122" s="26" t="s">
        <v>200</v>
      </c>
      <c r="B122" s="27" t="s">
        <v>201</v>
      </c>
      <c r="C122" s="28">
        <f t="shared" si="26"/>
        <v>11</v>
      </c>
      <c r="D122" s="29"/>
      <c r="E122" s="29"/>
      <c r="F122" s="29">
        <v>11</v>
      </c>
      <c r="G122" s="20"/>
    </row>
    <row r="123" s="2" customFormat="1" ht="18.75" spans="1:7">
      <c r="A123" s="17"/>
      <c r="B123" s="23" t="s">
        <v>202</v>
      </c>
      <c r="C123" s="24">
        <f t="shared" si="26"/>
        <v>144</v>
      </c>
      <c r="D123" s="25">
        <f t="shared" ref="D123:F123" si="36">D124+D125</f>
        <v>110</v>
      </c>
      <c r="E123" s="25">
        <f t="shared" si="36"/>
        <v>34</v>
      </c>
      <c r="F123" s="25">
        <f t="shared" si="36"/>
        <v>0</v>
      </c>
      <c r="G123" s="20"/>
    </row>
    <row r="124" s="2" customFormat="1" ht="18.75" spans="1:7">
      <c r="A124" s="17"/>
      <c r="B124" s="23" t="s">
        <v>25</v>
      </c>
      <c r="C124" s="24">
        <f t="shared" si="26"/>
        <v>0</v>
      </c>
      <c r="D124" s="25">
        <f t="shared" ref="D124:F124" si="37">D126+D129</f>
        <v>0</v>
      </c>
      <c r="E124" s="25">
        <f t="shared" si="37"/>
        <v>0</v>
      </c>
      <c r="F124" s="25">
        <f t="shared" si="37"/>
        <v>0</v>
      </c>
      <c r="G124" s="20"/>
    </row>
    <row r="125" s="2" customFormat="1" ht="18.75" spans="1:7">
      <c r="A125" s="17"/>
      <c r="B125" s="23" t="s">
        <v>26</v>
      </c>
      <c r="C125" s="24">
        <f t="shared" si="26"/>
        <v>144</v>
      </c>
      <c r="D125" s="25">
        <f t="shared" ref="D125:F125" si="38">SUM(D127:D128,D130:D135)</f>
        <v>110</v>
      </c>
      <c r="E125" s="25">
        <f t="shared" si="38"/>
        <v>34</v>
      </c>
      <c r="F125" s="25">
        <f t="shared" si="38"/>
        <v>0</v>
      </c>
      <c r="G125" s="20"/>
    </row>
    <row r="126" s="2" customFormat="1" ht="18.75" spans="1:7">
      <c r="A126" s="26" t="s">
        <v>203</v>
      </c>
      <c r="B126" s="27" t="s">
        <v>204</v>
      </c>
      <c r="C126" s="28">
        <f t="shared" si="26"/>
        <v>0</v>
      </c>
      <c r="D126" s="29"/>
      <c r="E126" s="29"/>
      <c r="F126" s="29"/>
      <c r="G126" s="20"/>
    </row>
    <row r="127" s="2" customFormat="1" ht="18.75" spans="1:7">
      <c r="A127" s="26" t="s">
        <v>205</v>
      </c>
      <c r="B127" s="27" t="s">
        <v>206</v>
      </c>
      <c r="C127" s="28">
        <f t="shared" si="26"/>
        <v>42</v>
      </c>
      <c r="D127" s="29">
        <v>30</v>
      </c>
      <c r="E127" s="29">
        <v>12</v>
      </c>
      <c r="F127" s="29"/>
      <c r="G127" s="20" t="s">
        <v>76</v>
      </c>
    </row>
    <row r="128" s="2" customFormat="1" ht="18.75" spans="1:7">
      <c r="A128" s="26"/>
      <c r="B128" s="27" t="s">
        <v>207</v>
      </c>
      <c r="C128" s="28">
        <f t="shared" si="26"/>
        <v>0</v>
      </c>
      <c r="D128" s="29"/>
      <c r="E128" s="29"/>
      <c r="F128" s="29"/>
      <c r="G128" s="20"/>
    </row>
    <row r="129" s="2" customFormat="1" ht="18.75" spans="1:7">
      <c r="A129" s="26" t="s">
        <v>208</v>
      </c>
      <c r="B129" s="27" t="s">
        <v>209</v>
      </c>
      <c r="C129" s="28">
        <f t="shared" si="26"/>
        <v>0</v>
      </c>
      <c r="D129" s="29"/>
      <c r="E129" s="29"/>
      <c r="F129" s="29"/>
      <c r="G129" s="20"/>
    </row>
    <row r="130" s="2" customFormat="1" ht="18.75" spans="1:7">
      <c r="A130" s="26" t="s">
        <v>210</v>
      </c>
      <c r="B130" s="27" t="s">
        <v>211</v>
      </c>
      <c r="C130" s="28">
        <f t="shared" si="26"/>
        <v>10</v>
      </c>
      <c r="D130" s="29"/>
      <c r="E130" s="29">
        <v>10</v>
      </c>
      <c r="F130" s="29"/>
      <c r="G130" s="20"/>
    </row>
    <row r="131" s="2" customFormat="1" ht="18.75" spans="1:7">
      <c r="A131" s="26" t="s">
        <v>212</v>
      </c>
      <c r="B131" s="27" t="s">
        <v>213</v>
      </c>
      <c r="C131" s="28">
        <f t="shared" si="26"/>
        <v>10</v>
      </c>
      <c r="D131" s="29">
        <v>10</v>
      </c>
      <c r="E131" s="29"/>
      <c r="F131" s="29"/>
      <c r="G131" s="20"/>
    </row>
    <row r="132" s="2" customFormat="1" ht="18.75" spans="1:7">
      <c r="A132" s="26" t="s">
        <v>214</v>
      </c>
      <c r="B132" s="27" t="s">
        <v>215</v>
      </c>
      <c r="C132" s="28">
        <f t="shared" si="26"/>
        <v>0</v>
      </c>
      <c r="D132" s="29"/>
      <c r="E132" s="29"/>
      <c r="F132" s="29"/>
      <c r="G132" s="20"/>
    </row>
    <row r="133" s="2" customFormat="1" ht="18.75" spans="1:7">
      <c r="A133" s="26" t="s">
        <v>216</v>
      </c>
      <c r="B133" s="27" t="s">
        <v>217</v>
      </c>
      <c r="C133" s="28">
        <f t="shared" si="26"/>
        <v>22</v>
      </c>
      <c r="D133" s="29">
        <v>10</v>
      </c>
      <c r="E133" s="29">
        <v>12</v>
      </c>
      <c r="F133" s="29"/>
      <c r="G133" s="20"/>
    </row>
    <row r="134" s="2" customFormat="1" ht="18.75" spans="1:7">
      <c r="A134" s="26" t="s">
        <v>218</v>
      </c>
      <c r="B134" s="27" t="s">
        <v>219</v>
      </c>
      <c r="C134" s="28">
        <f t="shared" si="26"/>
        <v>30</v>
      </c>
      <c r="D134" s="29">
        <v>30</v>
      </c>
      <c r="E134" s="29"/>
      <c r="F134" s="29"/>
      <c r="G134" s="20" t="s">
        <v>139</v>
      </c>
    </row>
    <row r="135" s="2" customFormat="1" ht="18.75" spans="1:7">
      <c r="A135" s="26" t="s">
        <v>220</v>
      </c>
      <c r="B135" s="27" t="s">
        <v>221</v>
      </c>
      <c r="C135" s="28">
        <f t="shared" si="26"/>
        <v>30</v>
      </c>
      <c r="D135" s="29">
        <v>30</v>
      </c>
      <c r="E135" s="29"/>
      <c r="F135" s="29"/>
      <c r="G135" s="21" t="s">
        <v>139</v>
      </c>
    </row>
    <row r="136" s="2" customFormat="1" ht="18.75" spans="1:7">
      <c r="A136" s="17"/>
      <c r="B136" s="23" t="s">
        <v>222</v>
      </c>
      <c r="C136" s="24">
        <f t="shared" si="26"/>
        <v>200</v>
      </c>
      <c r="D136" s="25">
        <f t="shared" ref="D136:F136" si="39">D137+D138</f>
        <v>150</v>
      </c>
      <c r="E136" s="25">
        <f t="shared" si="39"/>
        <v>39</v>
      </c>
      <c r="F136" s="25">
        <f t="shared" si="39"/>
        <v>11</v>
      </c>
      <c r="G136" s="20"/>
    </row>
    <row r="137" s="2" customFormat="1" ht="18.75" spans="1:7">
      <c r="A137" s="26" t="s">
        <v>223</v>
      </c>
      <c r="B137" s="27" t="s">
        <v>224</v>
      </c>
      <c r="C137" s="28">
        <f t="shared" si="26"/>
        <v>11</v>
      </c>
      <c r="D137" s="29"/>
      <c r="E137" s="29"/>
      <c r="F137" s="29">
        <v>11</v>
      </c>
      <c r="G137" s="20"/>
    </row>
    <row r="138" s="2" customFormat="1" ht="18.75" spans="1:7">
      <c r="A138" s="17"/>
      <c r="B138" s="23" t="s">
        <v>225</v>
      </c>
      <c r="C138" s="24">
        <f t="shared" si="26"/>
        <v>189</v>
      </c>
      <c r="D138" s="25">
        <f t="shared" ref="D138:F138" si="40">D139+D140</f>
        <v>150</v>
      </c>
      <c r="E138" s="25">
        <f t="shared" si="40"/>
        <v>39</v>
      </c>
      <c r="F138" s="25">
        <f t="shared" si="40"/>
        <v>0</v>
      </c>
      <c r="G138" s="20"/>
    </row>
    <row r="139" s="2" customFormat="1" ht="18.75" spans="1:7">
      <c r="A139" s="17"/>
      <c r="B139" s="23" t="s">
        <v>25</v>
      </c>
      <c r="C139" s="24">
        <f t="shared" si="26"/>
        <v>149</v>
      </c>
      <c r="D139" s="25">
        <f t="shared" ref="D139:F139" si="41">SUM(D141:D143,D146:D148)</f>
        <v>110</v>
      </c>
      <c r="E139" s="25">
        <f t="shared" si="41"/>
        <v>39</v>
      </c>
      <c r="F139" s="25">
        <f t="shared" si="41"/>
        <v>0</v>
      </c>
      <c r="G139" s="20"/>
    </row>
    <row r="140" s="2" customFormat="1" ht="18.75" spans="1:7">
      <c r="A140" s="17"/>
      <c r="B140" s="23" t="s">
        <v>26</v>
      </c>
      <c r="C140" s="24">
        <f t="shared" si="26"/>
        <v>40</v>
      </c>
      <c r="D140" s="25">
        <f t="shared" ref="D140:F140" si="42">SUM(D144:D145)</f>
        <v>40</v>
      </c>
      <c r="E140" s="25">
        <f t="shared" si="42"/>
        <v>0</v>
      </c>
      <c r="F140" s="25">
        <f t="shared" si="42"/>
        <v>0</v>
      </c>
      <c r="G140" s="20"/>
    </row>
    <row r="141" s="2" customFormat="1" ht="18.75" spans="1:7">
      <c r="A141" s="26" t="s">
        <v>226</v>
      </c>
      <c r="B141" s="27" t="s">
        <v>227</v>
      </c>
      <c r="C141" s="28">
        <f t="shared" si="26"/>
        <v>42</v>
      </c>
      <c r="D141" s="29">
        <v>30</v>
      </c>
      <c r="E141" s="29">
        <v>12</v>
      </c>
      <c r="F141" s="29"/>
      <c r="G141" s="20" t="s">
        <v>76</v>
      </c>
    </row>
    <row r="142" s="2" customFormat="1" ht="18.75" spans="1:7">
      <c r="A142" s="26" t="s">
        <v>228</v>
      </c>
      <c r="B142" s="27" t="s">
        <v>229</v>
      </c>
      <c r="C142" s="28">
        <f t="shared" si="26"/>
        <v>10</v>
      </c>
      <c r="D142" s="29">
        <v>10</v>
      </c>
      <c r="E142" s="29"/>
      <c r="F142" s="29"/>
      <c r="G142" s="20"/>
    </row>
    <row r="143" s="2" customFormat="1" ht="18.75" spans="1:7">
      <c r="A143" s="26" t="s">
        <v>230</v>
      </c>
      <c r="B143" s="27" t="s">
        <v>231</v>
      </c>
      <c r="C143" s="28">
        <f t="shared" si="26"/>
        <v>22</v>
      </c>
      <c r="D143" s="29">
        <v>10</v>
      </c>
      <c r="E143" s="29">
        <v>12</v>
      </c>
      <c r="F143" s="29"/>
      <c r="G143" s="20"/>
    </row>
    <row r="144" s="2" customFormat="1" ht="18.75" spans="1:7">
      <c r="A144" s="26" t="s">
        <v>232</v>
      </c>
      <c r="B144" s="27" t="s">
        <v>233</v>
      </c>
      <c r="C144" s="28">
        <f t="shared" ref="C144:C150" si="43">SUM(D144:F144)</f>
        <v>20</v>
      </c>
      <c r="D144" s="29">
        <v>20</v>
      </c>
      <c r="E144" s="29"/>
      <c r="F144" s="29"/>
      <c r="G144" s="20"/>
    </row>
    <row r="145" s="2" customFormat="1" ht="18.75" spans="1:7">
      <c r="A145" s="26" t="s">
        <v>234</v>
      </c>
      <c r="B145" s="27" t="s">
        <v>235</v>
      </c>
      <c r="C145" s="28">
        <f t="shared" si="43"/>
        <v>20</v>
      </c>
      <c r="D145" s="29">
        <v>20</v>
      </c>
      <c r="E145" s="29"/>
      <c r="F145" s="29"/>
      <c r="G145" s="20"/>
    </row>
    <row r="146" s="2" customFormat="1" ht="18.75" spans="1:7">
      <c r="A146" s="26" t="s">
        <v>236</v>
      </c>
      <c r="B146" s="27" t="s">
        <v>237</v>
      </c>
      <c r="C146" s="28">
        <f t="shared" si="43"/>
        <v>10</v>
      </c>
      <c r="D146" s="29">
        <v>10</v>
      </c>
      <c r="E146" s="29"/>
      <c r="F146" s="29"/>
      <c r="G146" s="20"/>
    </row>
    <row r="147" s="2" customFormat="1" ht="18.75" spans="1:7">
      <c r="A147" s="26" t="s">
        <v>238</v>
      </c>
      <c r="B147" s="27" t="s">
        <v>239</v>
      </c>
      <c r="C147" s="28">
        <f t="shared" si="43"/>
        <v>20</v>
      </c>
      <c r="D147" s="29">
        <v>20</v>
      </c>
      <c r="E147" s="29"/>
      <c r="F147" s="29"/>
      <c r="G147" s="20"/>
    </row>
    <row r="148" s="2" customFormat="1" ht="18.75" spans="1:7">
      <c r="A148" s="30" t="s">
        <v>240</v>
      </c>
      <c r="B148" s="27" t="s">
        <v>241</v>
      </c>
      <c r="C148" s="28">
        <f t="shared" si="43"/>
        <v>45</v>
      </c>
      <c r="D148" s="29">
        <v>30</v>
      </c>
      <c r="E148" s="29">
        <v>15</v>
      </c>
      <c r="F148" s="29"/>
      <c r="G148" s="20" t="s">
        <v>242</v>
      </c>
    </row>
    <row r="149" s="2" customFormat="1" ht="18.75" spans="1:7">
      <c r="A149" s="31" t="s">
        <v>243</v>
      </c>
      <c r="B149" s="23" t="s">
        <v>244</v>
      </c>
      <c r="C149" s="24">
        <f t="shared" si="43"/>
        <v>0</v>
      </c>
      <c r="D149" s="32"/>
      <c r="E149" s="32"/>
      <c r="F149" s="32"/>
      <c r="G149" s="20"/>
    </row>
    <row r="150" s="2" customFormat="1" ht="18.75" spans="1:7">
      <c r="A150" s="31" t="s">
        <v>245</v>
      </c>
      <c r="B150" s="27" t="s">
        <v>246</v>
      </c>
      <c r="C150" s="33">
        <f t="shared" si="43"/>
        <v>0</v>
      </c>
      <c r="D150" s="32"/>
      <c r="E150" s="32"/>
      <c r="F150" s="32"/>
      <c r="G150" s="20"/>
    </row>
    <row r="151" s="3" customFormat="1" spans="2:7">
      <c r="B151" s="34"/>
      <c r="C151" s="35"/>
      <c r="D151" s="35"/>
      <c r="E151" s="35"/>
      <c r="F151" s="35"/>
      <c r="G151" s="36"/>
    </row>
  </sheetData>
  <mergeCells count="4">
    <mergeCell ref="B2:G2"/>
    <mergeCell ref="D4:F4"/>
    <mergeCell ref="B4:B5"/>
    <mergeCell ref="C4:C5"/>
  </mergeCells>
  <printOptions horizontalCentered="1"/>
  <pageMargins left="0.393700787401575" right="0.393700787401575" top="0.78740157480315" bottom="0.590551181102362" header="0.196850393700787" footer="0.196850393700787"/>
  <pageSetup paperSize="9" scale="90" fitToHeight="3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小刘</cp:lastModifiedBy>
  <dcterms:created xsi:type="dcterms:W3CDTF">2019-04-19T10:29:00Z</dcterms:created>
  <cp:lastPrinted>2019-07-02T10:07:00Z</cp:lastPrinted>
  <dcterms:modified xsi:type="dcterms:W3CDTF">2019-07-08T06:36:09Z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