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作物病虫害防治" sheetId="1" r:id="rId1"/>
    <sheet name="农作物病虫害防治 (2)" sheetId="2" state="hidden" r:id="rId2"/>
  </sheets>
  <definedNames>
    <definedName name="_xlnm.Print_Titles" localSheetId="0">农作物病虫害防治!$4:$5</definedName>
  </definedNames>
  <calcPr calcId="144525"/>
</workbook>
</file>

<file path=xl/sharedStrings.xml><?xml version="1.0" encoding="utf-8"?>
<sst xmlns="http://schemas.openxmlformats.org/spreadsheetml/2006/main" count="510" uniqueCount="241">
  <si>
    <t>附件1</t>
  </si>
  <si>
    <t>2019年省级农业防灾救灾专项资金（农作物病虫害防治）
安排情况表</t>
  </si>
  <si>
    <t>[制表]省农业农村厅计划财务处</t>
  </si>
  <si>
    <t xml:space="preserve">        单位：万元</t>
  </si>
  <si>
    <t>单   位</t>
  </si>
  <si>
    <t>省级资金分配金额</t>
  </si>
  <si>
    <t>备 注</t>
  </si>
  <si>
    <t>单位编码</t>
  </si>
  <si>
    <t>小计</t>
  </si>
  <si>
    <t>茶叶绿色防控与统防统治</t>
  </si>
  <si>
    <t>稻水象甲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</si>
  <si>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</si>
  <si>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</si>
  <si>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</si>
  <si>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</si>
  <si>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</si>
  <si>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</si>
  <si>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</si>
  <si>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</si>
  <si>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</si>
  <si>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</si>
  <si>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</si>
  <si>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</si>
  <si>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</si>
  <si>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</si>
  <si>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</si>
  <si>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</si>
  <si>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</si>
  <si>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</si>
  <si>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</si>
  <si>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</si>
  <si>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</si>
  <si>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</si>
  <si>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</si>
  <si>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</si>
  <si>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</si>
  <si>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</si>
  <si>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</si>
  <si>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</si>
  <si>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</si>
  <si>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</si>
  <si>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</si>
  <si>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</si>
  <si>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</si>
  <si>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</si>
  <si>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</si>
  <si>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</si>
  <si>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</si>
  <si>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</si>
  <si>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</si>
  <si>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</si>
  <si>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</si>
  <si>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</si>
  <si>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</si>
  <si>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</si>
  <si>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</si>
  <si>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</si>
  <si>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</si>
  <si>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</si>
  <si>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</si>
  <si>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</si>
  <si>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</si>
  <si>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</si>
  <si>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</si>
  <si>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</si>
  <si>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</si>
  <si>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</si>
  <si>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</si>
  <si>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</si>
  <si>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</si>
  <si>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</si>
  <si>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</si>
  <si>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</si>
  <si>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</si>
  <si>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</si>
  <si>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</si>
  <si>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</si>
  <si>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</si>
  <si>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</si>
  <si>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</si>
  <si>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</si>
  <si>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</si>
  <si>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</si>
  <si>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</si>
  <si>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</si>
  <si>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</si>
  <si>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</si>
  <si>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</si>
  <si>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</si>
  <si>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</si>
  <si>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</si>
  <si>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</si>
  <si>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</si>
  <si>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</si>
  <si>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</si>
  <si>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</si>
  <si>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</si>
  <si>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</si>
  <si>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</si>
  <si>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</si>
  <si>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</si>
  <si>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</si>
  <si>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</si>
  <si>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</si>
  <si>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</si>
  <si>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</si>
  <si>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</si>
  <si>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</si>
  <si>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</si>
  <si>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</si>
  <si>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</si>
  <si>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</si>
  <si>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</si>
  <si>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</si>
  <si>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</si>
  <si>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</si>
  <si>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</si>
  <si>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</si>
  <si>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</si>
  <si>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</si>
  <si>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</si>
  <si>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</si>
  <si>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</si>
  <si>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</si>
  <si>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</si>
  <si>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</si>
  <si>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</si>
  <si>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</si>
  <si>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</si>
  <si>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</si>
  <si>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</si>
  <si>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</si>
  <si>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</si>
  <si>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</si>
  <si>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</si>
  <si>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</si>
  <si>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</si>
  <si>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</si>
  <si>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</si>
  <si>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</si>
  <si>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</si>
  <si>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</si>
  <si>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</si>
  <si>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</si>
  <si>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</si>
  <si>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</si>
  <si>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</si>
  <si>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</si>
  <si>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</si>
  <si>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</si>
  <si>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</si>
  <si>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</si>
  <si>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</si>
  <si>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</si>
  <si>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</si>
  <si>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</si>
  <si>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</si>
  <si>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</si>
  <si>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</si>
  <si>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</si>
  <si>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</si>
  <si>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</si>
  <si>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</si>
  <si>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</si>
  <si>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</si>
  <si>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</si>
  <si>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</si>
  <si>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</si>
  <si>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</si>
  <si>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</si>
  <si>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</si>
  <si>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</si>
  <si>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</si>
  <si>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</si>
  <si>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</si>
  <si>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</si>
  <si>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</si>
  <si>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</si>
  <si>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</si>
  <si>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</si>
  <si>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</si>
  <si>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</si>
  <si>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</si>
  <si>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</si>
  <si>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</si>
  <si>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</si>
  <si>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</si>
  <si>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</si>
  <si>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</si>
  <si>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</si>
  <si>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</si>
  <si>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</si>
  <si>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</si>
  <si>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</si>
  <si>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</si>
  <si>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</si>
  <si>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</si>
  <si>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</si>
  <si>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</si>
  <si>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</si>
  <si>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</si>
  <si>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</si>
  <si>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</si>
  <si>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</si>
  <si>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</si>
  <si>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</si>
  <si>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</si>
  <si>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</si>
  <si>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</si>
  <si>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</si>
  <si>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</si>
  <si>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</si>
  <si>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</si>
  <si>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</si>
  <si>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</si>
  <si>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</si>
  <si>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</si>
  <si>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</si>
  <si>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</si>
  <si>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</si>
  <si>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</si>
  <si>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</si>
  <si>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</si>
  <si>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</si>
  <si>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</si>
  <si>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</si>
  <si>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</si>
  <si>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</si>
  <si>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</si>
  <si>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</si>
  <si>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</si>
  <si>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</si>
  <si>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</si>
  <si>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</si>
  <si>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</si>
  <si>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</si>
  <si>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</si>
  <si>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</si>
  <si>
    <t>附件</t>
  </si>
  <si>
    <t xml:space="preserve">    贵州省植保植检站</t>
  </si>
  <si>
    <t>99万元，其中34.2万元列“502020会议费”，64.8万元列“50205委托业务费”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</si>
</sst>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1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49" applyFont="1"/>
    <xf numFmtId="0" fontId="0" fillId="0" borderId="0" xfId="49"/>
    <xf numFmtId="0" fontId="0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/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0" fillId="0" borderId="0" xfId="49" applyAlignment="1">
      <alignment horizontal="left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6" fontId="0" fillId="2" borderId="1" xfId="49" applyNumberFormat="1" applyFont="1" applyFill="1" applyBorder="1" applyAlignment="1">
      <alignment horizontal="right"/>
    </xf>
    <xf numFmtId="176" fontId="0" fillId="2" borderId="1" xfId="49" applyNumberFormat="1" applyFont="1" applyFill="1" applyBorder="1" applyAlignment="1">
      <alignment horizontal="right" vertical="center"/>
    </xf>
    <xf numFmtId="176" fontId="2" fillId="2" borderId="1" xfId="49" applyNumberFormat="1" applyFont="1" applyFill="1" applyBorder="1" applyAlignment="1">
      <alignment horizontal="left" vertical="center" wrapText="1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3" borderId="1" xfId="49" applyNumberFormat="1" applyFont="1" applyFill="1" applyBorder="1" applyAlignment="1" applyProtection="1">
      <alignment horizontal="left" vertical="center"/>
    </xf>
    <xf numFmtId="176" fontId="0" fillId="3" borderId="1" xfId="49" applyNumberFormat="1" applyFont="1" applyFill="1" applyBorder="1" applyAlignment="1">
      <alignment horizontal="right"/>
    </xf>
    <xf numFmtId="176" fontId="2" fillId="3" borderId="1" xfId="49" applyNumberFormat="1" applyFont="1" applyFill="1" applyBorder="1" applyAlignment="1">
      <alignment horizontal="left" vertical="center" wrapText="1"/>
    </xf>
    <xf numFmtId="49" fontId="0" fillId="4" borderId="2" xfId="49" applyNumberFormat="1" applyFill="1" applyBorder="1" applyAlignment="1">
      <alignment horizontal="left"/>
    </xf>
    <xf numFmtId="3" fontId="1" fillId="4" borderId="1" xfId="49" applyNumberFormat="1" applyFont="1" applyFill="1" applyBorder="1" applyAlignment="1" applyProtection="1">
      <alignment horizontal="left" vertical="center"/>
    </xf>
    <xf numFmtId="176" fontId="0" fillId="0" borderId="1" xfId="49" applyNumberFormat="1" applyFont="1" applyFill="1" applyBorder="1" applyAlignment="1">
      <alignment horizontal="right"/>
    </xf>
    <xf numFmtId="176" fontId="0" fillId="0" borderId="1" xfId="49" applyNumberFormat="1" applyFont="1" applyFill="1" applyBorder="1" applyAlignment="1">
      <alignment horizontal="right" vertical="center"/>
    </xf>
    <xf numFmtId="176" fontId="2" fillId="0" borderId="1" xfId="49" applyNumberFormat="1" applyFont="1" applyBorder="1" applyAlignment="1">
      <alignment horizontal="left" vertical="center" wrapText="1"/>
    </xf>
    <xf numFmtId="49" fontId="0" fillId="4" borderId="0" xfId="49" applyNumberFormat="1" applyFill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3" borderId="1" xfId="49" applyNumberFormat="1" applyFont="1" applyFill="1" applyBorder="1" applyAlignment="1">
      <alignment horizontal="right" vertical="center"/>
    </xf>
    <xf numFmtId="49" fontId="0" fillId="4" borderId="3" xfId="49" applyNumberFormat="1" applyFill="1" applyBorder="1" applyAlignment="1">
      <alignment horizontal="left"/>
    </xf>
    <xf numFmtId="3" fontId="1" fillId="4" borderId="4" xfId="49" applyNumberFormat="1" applyFont="1" applyFill="1" applyBorder="1" applyAlignment="1" applyProtection="1">
      <alignment horizontal="left" vertical="center"/>
    </xf>
    <xf numFmtId="176" fontId="2" fillId="0" borderId="4" xfId="49" applyNumberFormat="1" applyFont="1" applyBorder="1" applyAlignment="1">
      <alignment horizontal="left" vertical="center" wrapText="1"/>
    </xf>
    <xf numFmtId="49" fontId="0" fillId="4" borderId="1" xfId="49" applyNumberFormat="1" applyFont="1" applyFill="1" applyBorder="1" applyAlignment="1">
      <alignment horizontal="left"/>
    </xf>
    <xf numFmtId="0" fontId="0" fillId="0" borderId="1" xfId="49" applyBorder="1"/>
    <xf numFmtId="3" fontId="1" fillId="3" borderId="1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0"/>
  <sheetViews>
    <sheetView tabSelected="1" zoomScale="85" zoomScaleNormal="85" topLeftCell="B1" workbookViewId="0">
      <pane xSplit="1" ySplit="6" topLeftCell="C61" activePane="bottomRight" state="frozen"/>
      <selection/>
      <selection pane="topRight"/>
      <selection pane="bottomLeft"/>
      <selection pane="bottomRight" activeCell="B2" sqref="B2:F2"/>
    </sheetView>
  </sheetViews>
  <sheetFormatPr defaultColWidth="9" defaultRowHeight="14.25"/>
  <cols>
    <col min="1" max="1" width="13.25" style="2" hidden="1" customWidth="1"/>
    <col min="2" max="2" width="42.75" style="2" customWidth="1"/>
    <col min="3" max="3" width="15.5833333333333" style="2" customWidth="1"/>
    <col min="4" max="4" width="15.5833333333333" style="3" customWidth="1"/>
    <col min="5" max="5" width="15.5833333333333" style="2" customWidth="1"/>
    <col min="6" max="6" width="13.5666666666667" style="4" customWidth="1"/>
    <col min="7" max="16384" width="9" style="2"/>
  </cols>
  <sheetData>
    <row r="1" ht="16.5" customHeight="1" spans="2:2">
      <c r="B1" s="5" t="s">
        <v>0</v>
      </c>
    </row>
    <row r="2" ht="57" customHeight="1" spans="2:6">
      <c r="B2" s="6" t="s">
        <v>1</v>
      </c>
      <c r="C2" s="6"/>
      <c r="D2" s="6"/>
      <c r="E2" s="6"/>
      <c r="F2" s="7"/>
    </row>
    <row r="3" ht="18.75" customHeight="1" spans="2:5">
      <c r="B3" s="8" t="s">
        <v>2</v>
      </c>
      <c r="E3" s="2" t="s">
        <v>3</v>
      </c>
    </row>
    <row r="4" customFormat="1" ht="18.75" customHeight="1" spans="1:6">
      <c r="A4" s="2"/>
      <c r="B4" s="9" t="s">
        <v>4</v>
      </c>
      <c r="C4" s="10" t="s">
        <v>5</v>
      </c>
      <c r="D4" s="10"/>
      <c r="E4" s="10"/>
      <c r="F4" s="9" t="s">
        <v>6</v>
      </c>
    </row>
    <row r="5" s="1" customFormat="1" ht="38" customHeight="1" spans="1:6">
      <c r="A5" s="1" t="s">
        <v>7</v>
      </c>
      <c r="B5" s="9"/>
      <c r="C5" s="11" t="s">
        <v>8</v>
      </c>
      <c r="D5" s="11" t="s">
        <v>9</v>
      </c>
      <c r="E5" s="11" t="s">
        <v>10</v>
      </c>
      <c r="F5" s="9"/>
    </row>
    <row r="6" s="1" customFormat="1" ht="18.75" spans="2:6">
      <c r="B6" s="12" t="s">
        <v>11</v>
      </c>
      <c r="C6" s="13">
        <f>SUM(D6:E6)</f>
        <v>1499</v>
      </c>
      <c r="D6" s="14">
        <f>D9+D10+D7</f>
        <v>749</v>
      </c>
      <c r="E6" s="13">
        <f>E9+E10+E7</f>
        <v>750</v>
      </c>
      <c r="F6" s="15"/>
    </row>
    <row r="7" s="1" customFormat="1" ht="18.75" spans="2:6">
      <c r="B7" s="12" t="s">
        <v>12</v>
      </c>
      <c r="C7" s="13">
        <f>SUM(D7:E7)</f>
        <v>99</v>
      </c>
      <c r="D7" s="14">
        <f>SUM(D8:D8)</f>
        <v>79</v>
      </c>
      <c r="E7" s="14">
        <f>SUM(E8:E8)</f>
        <v>20</v>
      </c>
      <c r="F7" s="15"/>
    </row>
    <row r="8" s="1" customFormat="1" ht="18.75" spans="2:6">
      <c r="B8" s="12" t="s">
        <v>13</v>
      </c>
      <c r="C8" s="13"/>
      <c r="D8" s="14">
        <v>79</v>
      </c>
      <c r="E8" s="14">
        <v>20</v>
      </c>
      <c r="F8" s="15"/>
    </row>
    <row r="9" s="1" customFormat="1" ht="18.75" spans="2:6">
      <c r="B9" s="12" t="s">
        <v>14</v>
      </c>
      <c r="C9" s="13">
        <f t="shared" ref="C9:C20" si="0">SUM(D9:E9)</f>
        <v>130</v>
      </c>
      <c r="D9" s="13">
        <f>D14+D31+D40+D59+D71+D88+D109+D122+D137+D149+D150</f>
        <v>0</v>
      </c>
      <c r="E9" s="13">
        <f>E14+E31+E40+E59+E71+E88+E109+E122+E137+E149+E150</f>
        <v>130</v>
      </c>
      <c r="F9" s="15"/>
    </row>
    <row r="10" s="1" customFormat="1" ht="18.75" spans="2:6">
      <c r="B10" s="12" t="s">
        <v>15</v>
      </c>
      <c r="C10" s="13">
        <f t="shared" si="0"/>
        <v>1270</v>
      </c>
      <c r="D10" s="13">
        <f>D11+D12</f>
        <v>670</v>
      </c>
      <c r="E10" s="13">
        <f>E11+E12</f>
        <v>600</v>
      </c>
      <c r="F10" s="15"/>
    </row>
    <row r="11" s="1" customFormat="1" ht="18.75" spans="2:11">
      <c r="B11" s="16" t="s">
        <v>16</v>
      </c>
      <c r="C11" s="13">
        <f t="shared" si="0"/>
        <v>290</v>
      </c>
      <c r="D11" s="13">
        <f>D16+D33+D42+D61+D73+D90+D111+D124+D139</f>
        <v>110</v>
      </c>
      <c r="E11" s="13">
        <f>E16+E33+E42+E61+E73+E90+E111+E124+E139</f>
        <v>180</v>
      </c>
      <c r="F11" s="15"/>
      <c r="K11" s="2"/>
    </row>
    <row r="12" s="1" customFormat="1" ht="18.75" spans="2:11">
      <c r="B12" s="16" t="s">
        <v>17</v>
      </c>
      <c r="C12" s="13">
        <f t="shared" si="0"/>
        <v>980</v>
      </c>
      <c r="D12" s="13">
        <f>SUM(D17,D34,D43,D62,D74,D91,D112,D125,D140)</f>
        <v>560</v>
      </c>
      <c r="E12" s="13">
        <f>SUM(E17,E34,E43,E62,E74,E91,E112,E125,E140)</f>
        <v>420</v>
      </c>
      <c r="F12" s="15"/>
      <c r="K12" s="2"/>
    </row>
    <row r="13" s="1" customFormat="1" ht="18.75" spans="2:11">
      <c r="B13" s="17" t="s">
        <v>18</v>
      </c>
      <c r="C13" s="18">
        <f t="shared" si="0"/>
        <v>185</v>
      </c>
      <c r="D13" s="18">
        <f>D14+D15</f>
        <v>20</v>
      </c>
      <c r="E13" s="18">
        <f>E14+E15</f>
        <v>165</v>
      </c>
      <c r="F13" s="19"/>
      <c r="K13" s="2"/>
    </row>
    <row r="14" s="1" customFormat="1" ht="18.75" spans="1:6">
      <c r="A14" s="20" t="s">
        <v>19</v>
      </c>
      <c r="B14" s="21" t="s">
        <v>20</v>
      </c>
      <c r="C14" s="22">
        <f t="shared" si="0"/>
        <v>15</v>
      </c>
      <c r="D14" s="23"/>
      <c r="E14" s="22">
        <v>15</v>
      </c>
      <c r="F14" s="24"/>
    </row>
    <row r="15" s="1" customFormat="1" ht="18.75" spans="2:6">
      <c r="B15" s="17" t="s">
        <v>21</v>
      </c>
      <c r="C15" s="18">
        <f t="shared" si="0"/>
        <v>170</v>
      </c>
      <c r="D15" s="18">
        <f>D16+D17</f>
        <v>20</v>
      </c>
      <c r="E15" s="18">
        <f>E16+E17</f>
        <v>150</v>
      </c>
      <c r="F15" s="19"/>
    </row>
    <row r="16" s="1" customFormat="1" ht="18.75" spans="2:6">
      <c r="B16" s="17" t="s">
        <v>22</v>
      </c>
      <c r="C16" s="18">
        <f t="shared" si="0"/>
        <v>50</v>
      </c>
      <c r="D16" s="18">
        <f>SUM(D18:D22)+SUM(D27:D29)</f>
        <v>0</v>
      </c>
      <c r="E16" s="18">
        <f>SUM(E18:E22)+SUM(E27:E29)</f>
        <v>50</v>
      </c>
      <c r="F16" s="19"/>
    </row>
    <row r="17" s="1" customFormat="1" ht="18.75" spans="2:6">
      <c r="B17" s="17" t="s">
        <v>23</v>
      </c>
      <c r="C17" s="18">
        <f t="shared" si="0"/>
        <v>120</v>
      </c>
      <c r="D17" s="18">
        <f>SUM(D23:D26)</f>
        <v>20</v>
      </c>
      <c r="E17" s="18">
        <f>SUM(E23:E26)</f>
        <v>100</v>
      </c>
      <c r="F17" s="19"/>
    </row>
    <row r="18" s="1" customFormat="1" ht="18.75" spans="1:11">
      <c r="A18" s="20" t="s">
        <v>24</v>
      </c>
      <c r="B18" s="21" t="s">
        <v>25</v>
      </c>
      <c r="C18" s="22">
        <f t="shared" si="0"/>
        <v>10</v>
      </c>
      <c r="D18" s="23"/>
      <c r="E18" s="22">
        <v>10</v>
      </c>
      <c r="F18" s="24"/>
      <c r="I18" s="2"/>
      <c r="J18" s="2"/>
      <c r="K18" s="2"/>
    </row>
    <row r="19" s="1" customFormat="1" ht="18.75" spans="1:11">
      <c r="A19" s="20" t="s">
        <v>26</v>
      </c>
      <c r="B19" s="21" t="s">
        <v>27</v>
      </c>
      <c r="C19" s="22">
        <f t="shared" si="0"/>
        <v>20</v>
      </c>
      <c r="D19" s="23"/>
      <c r="E19" s="22">
        <v>20</v>
      </c>
      <c r="F19" s="24"/>
      <c r="I19" s="2"/>
      <c r="J19" s="2"/>
      <c r="K19" s="2"/>
    </row>
    <row r="20" s="1" customFormat="1" ht="18.75" spans="1:6">
      <c r="A20" s="20" t="s">
        <v>28</v>
      </c>
      <c r="B20" s="21" t="s">
        <v>29</v>
      </c>
      <c r="C20" s="22">
        <f t="shared" si="0"/>
        <v>10</v>
      </c>
      <c r="D20" s="23"/>
      <c r="E20" s="22">
        <v>10</v>
      </c>
      <c r="F20" s="24"/>
    </row>
    <row r="21" s="1" customFormat="1" ht="18.75" spans="1:6">
      <c r="A21" s="20" t="s">
        <v>30</v>
      </c>
      <c r="B21" s="21" t="s">
        <v>31</v>
      </c>
      <c r="C21" s="22"/>
      <c r="D21" s="23"/>
      <c r="E21" s="22"/>
      <c r="F21" s="24"/>
    </row>
    <row r="22" s="1" customFormat="1" ht="18.75" spans="1:6">
      <c r="A22" s="20" t="s">
        <v>32</v>
      </c>
      <c r="B22" s="21" t="s">
        <v>33</v>
      </c>
      <c r="C22" s="22"/>
      <c r="D22" s="23"/>
      <c r="E22" s="22"/>
      <c r="F22" s="24"/>
    </row>
    <row r="23" s="1" customFormat="1" ht="18.75" spans="1:6">
      <c r="A23" s="20" t="s">
        <v>34</v>
      </c>
      <c r="B23" s="21" t="s">
        <v>35</v>
      </c>
      <c r="C23" s="22">
        <f>SUM(D23:E23)</f>
        <v>25</v>
      </c>
      <c r="D23" s="23"/>
      <c r="E23" s="22">
        <v>25</v>
      </c>
      <c r="F23" s="24"/>
    </row>
    <row r="24" s="1" customFormat="1" ht="18.75" spans="1:6">
      <c r="A24" s="20" t="s">
        <v>36</v>
      </c>
      <c r="B24" s="21" t="s">
        <v>37</v>
      </c>
      <c r="C24" s="22">
        <f>SUM(D24:E24)</f>
        <v>50</v>
      </c>
      <c r="D24" s="23">
        <v>20</v>
      </c>
      <c r="E24" s="22">
        <v>30</v>
      </c>
      <c r="F24" s="24"/>
    </row>
    <row r="25" s="1" customFormat="1" ht="18.75" spans="1:6">
      <c r="A25" s="20" t="s">
        <v>38</v>
      </c>
      <c r="B25" s="21" t="s">
        <v>39</v>
      </c>
      <c r="C25" s="22">
        <f>SUM(D25:E25)</f>
        <v>25</v>
      </c>
      <c r="D25" s="23"/>
      <c r="E25" s="22">
        <v>25</v>
      </c>
      <c r="F25" s="24"/>
    </row>
    <row r="26" s="1" customFormat="1" ht="18.75" spans="1:6">
      <c r="A26" s="20" t="s">
        <v>40</v>
      </c>
      <c r="B26" s="21" t="s">
        <v>41</v>
      </c>
      <c r="C26" s="22">
        <f>SUM(D26:E26)</f>
        <v>20</v>
      </c>
      <c r="D26" s="23"/>
      <c r="E26" s="22">
        <v>20</v>
      </c>
      <c r="F26" s="24"/>
    </row>
    <row r="27" s="1" customFormat="1" ht="18.75" spans="1:6">
      <c r="A27" s="20" t="s">
        <v>42</v>
      </c>
      <c r="B27" s="21" t="s">
        <v>43</v>
      </c>
      <c r="C27" s="22">
        <f>SUM(D27:E27)</f>
        <v>10</v>
      </c>
      <c r="D27" s="23"/>
      <c r="E27" s="22">
        <v>10</v>
      </c>
      <c r="F27" s="24"/>
    </row>
    <row r="28" s="1" customFormat="1" ht="18.75" spans="1:6">
      <c r="A28" s="25"/>
      <c r="B28" s="26" t="s">
        <v>44</v>
      </c>
      <c r="C28" s="22"/>
      <c r="D28" s="23"/>
      <c r="E28" s="22"/>
      <c r="F28" s="24"/>
    </row>
    <row r="29" s="1" customFormat="1" ht="18.75" spans="1:6">
      <c r="A29" s="25"/>
      <c r="B29" s="26" t="s">
        <v>45</v>
      </c>
      <c r="C29" s="22"/>
      <c r="D29" s="23"/>
      <c r="E29" s="22"/>
      <c r="F29" s="24"/>
    </row>
    <row r="30" s="1" customFormat="1" ht="18.75" spans="2:6">
      <c r="B30" s="17" t="s">
        <v>46</v>
      </c>
      <c r="C30" s="18">
        <f t="shared" ref="C30:C71" si="1">SUM(D30:E30)</f>
        <v>30</v>
      </c>
      <c r="D30" s="18">
        <f>D31+D32</f>
        <v>0</v>
      </c>
      <c r="E30" s="18">
        <f>E31+E32</f>
        <v>30</v>
      </c>
      <c r="F30" s="19"/>
    </row>
    <row r="31" s="1" customFormat="1" ht="18.75" spans="1:6">
      <c r="A31" s="20" t="s">
        <v>47</v>
      </c>
      <c r="B31" s="21" t="s">
        <v>48</v>
      </c>
      <c r="C31" s="22">
        <f t="shared" si="1"/>
        <v>10</v>
      </c>
      <c r="D31" s="23"/>
      <c r="E31" s="22">
        <v>10</v>
      </c>
      <c r="F31" s="24"/>
    </row>
    <row r="32" s="1" customFormat="1" ht="18.75" spans="2:6">
      <c r="B32" s="17" t="s">
        <v>49</v>
      </c>
      <c r="C32" s="18">
        <f t="shared" si="1"/>
        <v>20</v>
      </c>
      <c r="D32" s="18">
        <f>D33+D34</f>
        <v>0</v>
      </c>
      <c r="E32" s="18">
        <f>E33+E34</f>
        <v>20</v>
      </c>
      <c r="F32" s="19"/>
    </row>
    <row r="33" s="1" customFormat="1" ht="18.75" spans="2:6">
      <c r="B33" s="17" t="s">
        <v>22</v>
      </c>
      <c r="C33" s="18">
        <f t="shared" si="1"/>
        <v>0</v>
      </c>
      <c r="D33" s="18">
        <f>D38</f>
        <v>0</v>
      </c>
      <c r="E33" s="18">
        <f>E38</f>
        <v>0</v>
      </c>
      <c r="F33" s="19"/>
    </row>
    <row r="34" s="1" customFormat="1" ht="18.75" spans="2:6">
      <c r="B34" s="17" t="s">
        <v>23</v>
      </c>
      <c r="C34" s="18">
        <f t="shared" si="1"/>
        <v>20</v>
      </c>
      <c r="D34" s="18">
        <f>SUM(D35:D37)</f>
        <v>0</v>
      </c>
      <c r="E34" s="18">
        <f>SUM(E35:E37)</f>
        <v>20</v>
      </c>
      <c r="F34" s="19"/>
    </row>
    <row r="35" s="1" customFormat="1" ht="18.75" spans="1:6">
      <c r="A35" s="20" t="s">
        <v>50</v>
      </c>
      <c r="B35" s="21" t="s">
        <v>51</v>
      </c>
      <c r="C35" s="22">
        <f t="shared" si="1"/>
        <v>20</v>
      </c>
      <c r="D35" s="23"/>
      <c r="E35" s="22">
        <v>20</v>
      </c>
      <c r="F35" s="24"/>
    </row>
    <row r="36" s="1" customFormat="1" ht="18.75" spans="1:6">
      <c r="A36" s="20" t="s">
        <v>52</v>
      </c>
      <c r="B36" s="21" t="s">
        <v>53</v>
      </c>
      <c r="C36" s="22"/>
      <c r="D36" s="23"/>
      <c r="E36" s="22"/>
      <c r="F36" s="24"/>
    </row>
    <row r="37" s="1" customFormat="1" ht="18.75" spans="1:6">
      <c r="A37" s="20" t="s">
        <v>54</v>
      </c>
      <c r="B37" s="21" t="s">
        <v>55</v>
      </c>
      <c r="C37" s="22"/>
      <c r="D37" s="23"/>
      <c r="E37" s="22"/>
      <c r="F37" s="24"/>
    </row>
    <row r="38" s="1" customFormat="1" ht="18.75" spans="1:6">
      <c r="A38" s="20" t="s">
        <v>56</v>
      </c>
      <c r="B38" s="21" t="s">
        <v>57</v>
      </c>
      <c r="C38" s="22"/>
      <c r="D38" s="23"/>
      <c r="E38" s="22"/>
      <c r="F38" s="24"/>
    </row>
    <row r="39" s="1" customFormat="1" ht="18.75" spans="2:6">
      <c r="B39" s="17" t="s">
        <v>58</v>
      </c>
      <c r="C39" s="18">
        <f t="shared" si="1"/>
        <v>305</v>
      </c>
      <c r="D39" s="18">
        <f>D40+D41</f>
        <v>180</v>
      </c>
      <c r="E39" s="18">
        <f>E40+E41</f>
        <v>125</v>
      </c>
      <c r="F39" s="19"/>
    </row>
    <row r="40" s="1" customFormat="1" ht="18.75" spans="1:6">
      <c r="A40" s="20" t="s">
        <v>59</v>
      </c>
      <c r="B40" s="21" t="s">
        <v>60</v>
      </c>
      <c r="C40" s="22">
        <f t="shared" si="1"/>
        <v>15</v>
      </c>
      <c r="D40" s="23"/>
      <c r="E40" s="22">
        <v>15</v>
      </c>
      <c r="F40" s="24"/>
    </row>
    <row r="41" s="1" customFormat="1" ht="18.75" spans="2:6">
      <c r="B41" s="17" t="s">
        <v>61</v>
      </c>
      <c r="C41" s="18">
        <f t="shared" si="1"/>
        <v>290</v>
      </c>
      <c r="D41" s="18">
        <f>D42+D43</f>
        <v>180</v>
      </c>
      <c r="E41" s="18">
        <f>E42+E43</f>
        <v>110</v>
      </c>
      <c r="F41" s="19"/>
    </row>
    <row r="42" s="1" customFormat="1" ht="18.75" spans="2:6">
      <c r="B42" s="17" t="s">
        <v>22</v>
      </c>
      <c r="C42" s="18">
        <f t="shared" si="1"/>
        <v>40</v>
      </c>
      <c r="D42" s="18">
        <f>D44+D45+D46</f>
        <v>0</v>
      </c>
      <c r="E42" s="18">
        <f>E44+E45+E46</f>
        <v>40</v>
      </c>
      <c r="F42" s="19"/>
    </row>
    <row r="43" s="1" customFormat="1" ht="18.75" spans="2:6">
      <c r="B43" s="17" t="s">
        <v>23</v>
      </c>
      <c r="C43" s="18">
        <f t="shared" si="1"/>
        <v>250</v>
      </c>
      <c r="D43" s="18">
        <f>SUM(D47:D57)</f>
        <v>180</v>
      </c>
      <c r="E43" s="18">
        <f>SUM(E47:E57)</f>
        <v>70</v>
      </c>
      <c r="F43" s="19"/>
    </row>
    <row r="44" s="1" customFormat="1" ht="18.75" spans="1:6">
      <c r="A44" s="20" t="s">
        <v>62</v>
      </c>
      <c r="B44" s="21" t="s">
        <v>63</v>
      </c>
      <c r="C44" s="22">
        <f t="shared" si="1"/>
        <v>10</v>
      </c>
      <c r="D44" s="23"/>
      <c r="E44" s="22">
        <v>10</v>
      </c>
      <c r="F44" s="24"/>
    </row>
    <row r="45" s="1" customFormat="1" ht="18.75" spans="1:6">
      <c r="A45" s="20" t="s">
        <v>64</v>
      </c>
      <c r="B45" s="21" t="s">
        <v>65</v>
      </c>
      <c r="C45" s="22">
        <f t="shared" si="1"/>
        <v>15</v>
      </c>
      <c r="D45" s="23"/>
      <c r="E45" s="22">
        <v>15</v>
      </c>
      <c r="F45" s="24"/>
    </row>
    <row r="46" s="1" customFormat="1" ht="18.75" spans="1:6">
      <c r="A46" s="20" t="s">
        <v>66</v>
      </c>
      <c r="B46" s="21" t="s">
        <v>67</v>
      </c>
      <c r="C46" s="22">
        <f t="shared" si="1"/>
        <v>15</v>
      </c>
      <c r="D46" s="23"/>
      <c r="E46" s="22">
        <v>15</v>
      </c>
      <c r="F46" s="24"/>
    </row>
    <row r="47" s="1" customFormat="1" ht="18.75" spans="1:6">
      <c r="A47" s="20" t="s">
        <v>68</v>
      </c>
      <c r="B47" s="21" t="s">
        <v>69</v>
      </c>
      <c r="C47" s="22">
        <f t="shared" si="1"/>
        <v>15</v>
      </c>
      <c r="D47" s="23"/>
      <c r="E47" s="22">
        <v>15</v>
      </c>
      <c r="F47" s="24"/>
    </row>
    <row r="48" s="1" customFormat="1" ht="18.75" spans="1:6">
      <c r="A48" s="20" t="s">
        <v>70</v>
      </c>
      <c r="B48" s="21" t="s">
        <v>71</v>
      </c>
      <c r="C48" s="22">
        <f t="shared" si="1"/>
        <v>20</v>
      </c>
      <c r="D48" s="23"/>
      <c r="E48" s="22">
        <v>20</v>
      </c>
      <c r="F48" s="24"/>
    </row>
    <row r="49" s="1" customFormat="1" ht="18.75" spans="1:6">
      <c r="A49" s="20" t="s">
        <v>72</v>
      </c>
      <c r="B49" s="21" t="s">
        <v>73</v>
      </c>
      <c r="C49" s="22">
        <f t="shared" si="1"/>
        <v>50</v>
      </c>
      <c r="D49" s="23">
        <v>50</v>
      </c>
      <c r="E49" s="22"/>
      <c r="F49" s="24"/>
    </row>
    <row r="50" s="1" customFormat="1" ht="18.75" spans="1:6">
      <c r="A50" s="20" t="s">
        <v>74</v>
      </c>
      <c r="B50" s="21" t="s">
        <v>75</v>
      </c>
      <c r="C50" s="22">
        <f t="shared" si="1"/>
        <v>50</v>
      </c>
      <c r="D50" s="23">
        <v>50</v>
      </c>
      <c r="E50" s="22"/>
      <c r="F50" s="24"/>
    </row>
    <row r="51" s="1" customFormat="1" ht="18.75" spans="1:6">
      <c r="A51" s="20" t="s">
        <v>76</v>
      </c>
      <c r="B51" s="21" t="s">
        <v>77</v>
      </c>
      <c r="C51" s="22">
        <f t="shared" si="1"/>
        <v>50</v>
      </c>
      <c r="D51" s="23">
        <v>50</v>
      </c>
      <c r="E51" s="22"/>
      <c r="F51" s="24"/>
    </row>
    <row r="52" s="1" customFormat="1" ht="18.75" spans="1:6">
      <c r="A52" s="20" t="s">
        <v>78</v>
      </c>
      <c r="B52" s="21" t="s">
        <v>79</v>
      </c>
      <c r="C52" s="22"/>
      <c r="D52" s="23"/>
      <c r="E52" s="22"/>
      <c r="F52" s="24"/>
    </row>
    <row r="53" s="1" customFormat="1" ht="18.75" spans="1:6">
      <c r="A53" s="20" t="s">
        <v>80</v>
      </c>
      <c r="B53" s="21" t="s">
        <v>81</v>
      </c>
      <c r="C53" s="22"/>
      <c r="D53" s="23"/>
      <c r="E53" s="22"/>
      <c r="F53" s="24"/>
    </row>
    <row r="54" s="1" customFormat="1" ht="18.75" spans="1:6">
      <c r="A54" s="20" t="s">
        <v>82</v>
      </c>
      <c r="B54" s="21" t="s">
        <v>83</v>
      </c>
      <c r="C54" s="22">
        <f t="shared" si="1"/>
        <v>25</v>
      </c>
      <c r="D54" s="23"/>
      <c r="E54" s="22">
        <v>25</v>
      </c>
      <c r="F54" s="24"/>
    </row>
    <row r="55" s="1" customFormat="1" ht="18.75" spans="1:6">
      <c r="A55" s="20" t="s">
        <v>84</v>
      </c>
      <c r="B55" s="21" t="s">
        <v>85</v>
      </c>
      <c r="C55" s="22">
        <f t="shared" si="1"/>
        <v>30</v>
      </c>
      <c r="D55" s="23">
        <v>30</v>
      </c>
      <c r="E55" s="22"/>
      <c r="F55" s="24"/>
    </row>
    <row r="56" s="1" customFormat="1" ht="18.75" spans="1:6">
      <c r="A56" s="20" t="s">
        <v>86</v>
      </c>
      <c r="B56" s="21" t="s">
        <v>87</v>
      </c>
      <c r="C56" s="22">
        <f t="shared" si="1"/>
        <v>10</v>
      </c>
      <c r="D56" s="23"/>
      <c r="E56" s="22">
        <v>10</v>
      </c>
      <c r="F56" s="24"/>
    </row>
    <row r="57" s="1" customFormat="1" ht="18.75" spans="1:6">
      <c r="A57" s="20" t="s">
        <v>88</v>
      </c>
      <c r="B57" s="21" t="s">
        <v>89</v>
      </c>
      <c r="C57" s="22"/>
      <c r="D57" s="23"/>
      <c r="E57" s="22"/>
      <c r="F57" s="24"/>
    </row>
    <row r="58" s="1" customFormat="1" ht="18.75" spans="2:6">
      <c r="B58" s="17" t="s">
        <v>90</v>
      </c>
      <c r="C58" s="18">
        <f t="shared" si="1"/>
        <v>170</v>
      </c>
      <c r="D58" s="18">
        <f>D59+D60</f>
        <v>60</v>
      </c>
      <c r="E58" s="18">
        <f>E59+E60</f>
        <v>110</v>
      </c>
      <c r="F58" s="19"/>
    </row>
    <row r="59" s="1" customFormat="1" ht="18.75" spans="1:6">
      <c r="A59" s="20" t="s">
        <v>91</v>
      </c>
      <c r="B59" s="21" t="s">
        <v>92</v>
      </c>
      <c r="C59" s="22">
        <f t="shared" si="1"/>
        <v>15</v>
      </c>
      <c r="D59" s="23"/>
      <c r="E59" s="22">
        <v>15</v>
      </c>
      <c r="F59" s="24"/>
    </row>
    <row r="60" s="1" customFormat="1" ht="18.75" spans="2:6">
      <c r="B60" s="17" t="s">
        <v>93</v>
      </c>
      <c r="C60" s="18">
        <f t="shared" si="1"/>
        <v>155</v>
      </c>
      <c r="D60" s="18">
        <f>D61+D62</f>
        <v>60</v>
      </c>
      <c r="E60" s="18">
        <f>E61+E62</f>
        <v>95</v>
      </c>
      <c r="F60" s="19"/>
    </row>
    <row r="61" s="1" customFormat="1" ht="18.75" spans="2:6">
      <c r="B61" s="17" t="s">
        <v>22</v>
      </c>
      <c r="C61" s="18">
        <f t="shared" si="1"/>
        <v>85</v>
      </c>
      <c r="D61" s="18">
        <f>SUM(D63:D64)+D69</f>
        <v>30</v>
      </c>
      <c r="E61" s="18">
        <f>SUM(E63:E64)+E69</f>
        <v>55</v>
      </c>
      <c r="F61" s="19"/>
    </row>
    <row r="62" s="1" customFormat="1" ht="18.75" spans="2:6">
      <c r="B62" s="17" t="s">
        <v>23</v>
      </c>
      <c r="C62" s="18">
        <f t="shared" si="1"/>
        <v>70</v>
      </c>
      <c r="D62" s="18">
        <f>SUM(D65:D68)</f>
        <v>30</v>
      </c>
      <c r="E62" s="18">
        <f>SUM(E65:E68)</f>
        <v>40</v>
      </c>
      <c r="F62" s="19"/>
    </row>
    <row r="63" s="1" customFormat="1" ht="18.75" spans="1:6">
      <c r="A63" s="20" t="s">
        <v>94</v>
      </c>
      <c r="B63" s="21" t="s">
        <v>95</v>
      </c>
      <c r="C63" s="22">
        <f t="shared" si="1"/>
        <v>60</v>
      </c>
      <c r="D63" s="23">
        <v>30</v>
      </c>
      <c r="E63" s="22">
        <v>30</v>
      </c>
      <c r="F63" s="24"/>
    </row>
    <row r="64" s="1" customFormat="1" ht="18.75" spans="1:6">
      <c r="A64" s="20" t="s">
        <v>96</v>
      </c>
      <c r="B64" s="21" t="s">
        <v>97</v>
      </c>
      <c r="C64" s="22">
        <f t="shared" si="1"/>
        <v>25</v>
      </c>
      <c r="D64" s="23"/>
      <c r="E64" s="22">
        <v>25</v>
      </c>
      <c r="F64" s="24"/>
    </row>
    <row r="65" s="1" customFormat="1" ht="18.75" spans="1:6">
      <c r="A65" s="20" t="s">
        <v>98</v>
      </c>
      <c r="B65" s="21" t="s">
        <v>99</v>
      </c>
      <c r="C65" s="22">
        <f t="shared" si="1"/>
        <v>45</v>
      </c>
      <c r="D65" s="23">
        <v>30</v>
      </c>
      <c r="E65" s="22">
        <v>15</v>
      </c>
      <c r="F65" s="24"/>
    </row>
    <row r="66" s="1" customFormat="1" ht="18.75" spans="1:6">
      <c r="A66" s="20" t="s">
        <v>100</v>
      </c>
      <c r="B66" s="21" t="s">
        <v>101</v>
      </c>
      <c r="C66" s="22">
        <f t="shared" si="1"/>
        <v>15</v>
      </c>
      <c r="D66" s="23"/>
      <c r="E66" s="22">
        <v>15</v>
      </c>
      <c r="F66" s="24"/>
    </row>
    <row r="67" s="1" customFormat="1" ht="18.75" spans="1:6">
      <c r="A67" s="20" t="s">
        <v>102</v>
      </c>
      <c r="B67" s="21" t="s">
        <v>103</v>
      </c>
      <c r="C67" s="22">
        <f t="shared" si="1"/>
        <v>10</v>
      </c>
      <c r="D67" s="23"/>
      <c r="E67" s="22">
        <v>10</v>
      </c>
      <c r="F67" s="24"/>
    </row>
    <row r="68" s="1" customFormat="1" ht="18.75" spans="1:6">
      <c r="A68" s="20" t="s">
        <v>104</v>
      </c>
      <c r="B68" s="21" t="s">
        <v>105</v>
      </c>
      <c r="C68" s="22"/>
      <c r="D68" s="23"/>
      <c r="E68" s="22"/>
      <c r="F68" s="24"/>
    </row>
    <row r="69" s="1" customFormat="1" ht="18.75" spans="1:6">
      <c r="A69" s="25"/>
      <c r="B69" s="26" t="s">
        <v>106</v>
      </c>
      <c r="C69" s="22"/>
      <c r="D69" s="23"/>
      <c r="E69" s="22"/>
      <c r="F69" s="24"/>
    </row>
    <row r="70" s="1" customFormat="1" ht="18.75" spans="2:6">
      <c r="B70" s="17" t="s">
        <v>107</v>
      </c>
      <c r="C70" s="18">
        <f>SUM(D70:E70)</f>
        <v>285</v>
      </c>
      <c r="D70" s="18">
        <f>D71+D72</f>
        <v>150</v>
      </c>
      <c r="E70" s="18">
        <f>E71+E72</f>
        <v>135</v>
      </c>
      <c r="F70" s="19"/>
    </row>
    <row r="71" s="1" customFormat="1" ht="18.75" spans="1:6">
      <c r="A71" s="20" t="s">
        <v>108</v>
      </c>
      <c r="B71" s="21" t="s">
        <v>109</v>
      </c>
      <c r="C71" s="22">
        <f>SUM(D71:E71)</f>
        <v>20</v>
      </c>
      <c r="D71" s="23"/>
      <c r="E71" s="22">
        <v>20</v>
      </c>
      <c r="F71" s="24"/>
    </row>
    <row r="72" s="1" customFormat="1" ht="18.75" spans="2:6">
      <c r="B72" s="17" t="s">
        <v>110</v>
      </c>
      <c r="C72" s="18">
        <f>SUM(D72:E72)</f>
        <v>265</v>
      </c>
      <c r="D72" s="18">
        <f>D73+D74</f>
        <v>150</v>
      </c>
      <c r="E72" s="18">
        <f>E73+E74</f>
        <v>115</v>
      </c>
      <c r="F72" s="19"/>
    </row>
    <row r="73" s="1" customFormat="1" ht="18.75" spans="2:6">
      <c r="B73" s="17" t="s">
        <v>22</v>
      </c>
      <c r="C73" s="18">
        <f t="shared" ref="C73:C136" si="2">SUM(D73:E73)</f>
        <v>50</v>
      </c>
      <c r="D73" s="18">
        <f>SUM(D75)</f>
        <v>50</v>
      </c>
      <c r="E73" s="18">
        <f>SUM(E75)</f>
        <v>0</v>
      </c>
      <c r="F73" s="19"/>
    </row>
    <row r="74" s="1" customFormat="1" ht="18.75" spans="2:6">
      <c r="B74" s="17" t="s">
        <v>23</v>
      </c>
      <c r="C74" s="18">
        <f t="shared" si="2"/>
        <v>215</v>
      </c>
      <c r="D74" s="18">
        <f>SUM(D76:D86)</f>
        <v>100</v>
      </c>
      <c r="E74" s="18">
        <f>SUM(E76:E86)</f>
        <v>115</v>
      </c>
      <c r="F74" s="19"/>
    </row>
    <row r="75" s="1" customFormat="1" ht="18.75" spans="1:6">
      <c r="A75" s="20" t="s">
        <v>111</v>
      </c>
      <c r="B75" s="21" t="s">
        <v>112</v>
      </c>
      <c r="C75" s="22">
        <f t="shared" si="2"/>
        <v>50</v>
      </c>
      <c r="D75" s="23">
        <v>50</v>
      </c>
      <c r="E75" s="22"/>
      <c r="F75" s="24"/>
    </row>
    <row r="76" s="1" customFormat="1" ht="18.75" spans="1:6">
      <c r="A76" s="20" t="s">
        <v>113</v>
      </c>
      <c r="B76" s="21" t="s">
        <v>114</v>
      </c>
      <c r="C76" s="22">
        <f t="shared" si="2"/>
        <v>15</v>
      </c>
      <c r="D76" s="23"/>
      <c r="E76" s="22">
        <v>15</v>
      </c>
      <c r="F76" s="24"/>
    </row>
    <row r="77" s="1" customFormat="1" ht="18.75" spans="1:6">
      <c r="A77" s="20" t="s">
        <v>115</v>
      </c>
      <c r="B77" s="21" t="s">
        <v>116</v>
      </c>
      <c r="C77" s="22">
        <f t="shared" si="2"/>
        <v>0</v>
      </c>
      <c r="D77" s="23"/>
      <c r="E77" s="22"/>
      <c r="F77" s="24"/>
    </row>
    <row r="78" s="1" customFormat="1" ht="18.75" spans="1:6">
      <c r="A78" s="20" t="s">
        <v>117</v>
      </c>
      <c r="B78" s="21" t="s">
        <v>118</v>
      </c>
      <c r="C78" s="22">
        <f t="shared" si="2"/>
        <v>0</v>
      </c>
      <c r="D78" s="23"/>
      <c r="E78" s="22"/>
      <c r="F78" s="24"/>
    </row>
    <row r="79" s="1" customFormat="1" ht="18.75" spans="1:6">
      <c r="A79" s="20" t="s">
        <v>119</v>
      </c>
      <c r="B79" s="21" t="s">
        <v>120</v>
      </c>
      <c r="C79" s="22">
        <f t="shared" si="2"/>
        <v>0</v>
      </c>
      <c r="D79" s="23"/>
      <c r="E79" s="22"/>
      <c r="F79" s="24"/>
    </row>
    <row r="80" s="1" customFormat="1" ht="18.75" spans="1:6">
      <c r="A80" s="20" t="s">
        <v>121</v>
      </c>
      <c r="B80" s="21" t="s">
        <v>122</v>
      </c>
      <c r="C80" s="22">
        <f t="shared" si="2"/>
        <v>20</v>
      </c>
      <c r="D80" s="23"/>
      <c r="E80" s="22">
        <v>20</v>
      </c>
      <c r="F80" s="24"/>
    </row>
    <row r="81" s="1" customFormat="1" ht="18.75" spans="1:6">
      <c r="A81" s="20" t="s">
        <v>123</v>
      </c>
      <c r="B81" s="21" t="s">
        <v>124</v>
      </c>
      <c r="C81" s="22">
        <f t="shared" si="2"/>
        <v>65</v>
      </c>
      <c r="D81" s="23">
        <v>50</v>
      </c>
      <c r="E81" s="22">
        <v>15</v>
      </c>
      <c r="F81" s="24"/>
    </row>
    <row r="82" s="1" customFormat="1" ht="18.75" spans="1:6">
      <c r="A82" s="20" t="s">
        <v>125</v>
      </c>
      <c r="B82" s="21" t="s">
        <v>126</v>
      </c>
      <c r="C82" s="22">
        <f t="shared" si="2"/>
        <v>45</v>
      </c>
      <c r="D82" s="23">
        <v>30</v>
      </c>
      <c r="E82" s="22">
        <v>15</v>
      </c>
      <c r="F82" s="24"/>
    </row>
    <row r="83" s="1" customFormat="1" ht="18.75" spans="1:6">
      <c r="A83" s="20" t="s">
        <v>127</v>
      </c>
      <c r="B83" s="21" t="s">
        <v>128</v>
      </c>
      <c r="C83" s="22">
        <f t="shared" si="2"/>
        <v>10</v>
      </c>
      <c r="D83" s="23"/>
      <c r="E83" s="22">
        <v>10</v>
      </c>
      <c r="F83" s="24"/>
    </row>
    <row r="84" s="1" customFormat="1" ht="18.75" spans="1:6">
      <c r="A84" s="20" t="s">
        <v>129</v>
      </c>
      <c r="B84" s="21" t="s">
        <v>130</v>
      </c>
      <c r="C84" s="22">
        <f t="shared" si="2"/>
        <v>40</v>
      </c>
      <c r="D84" s="23">
        <v>20</v>
      </c>
      <c r="E84" s="22">
        <v>20</v>
      </c>
      <c r="F84" s="24"/>
    </row>
    <row r="85" s="1" customFormat="1" ht="18.75" spans="1:6">
      <c r="A85" s="20" t="s">
        <v>131</v>
      </c>
      <c r="B85" s="21" t="s">
        <v>132</v>
      </c>
      <c r="C85" s="22">
        <f t="shared" si="2"/>
        <v>20</v>
      </c>
      <c r="D85" s="23"/>
      <c r="E85" s="22">
        <v>20</v>
      </c>
      <c r="F85" s="24"/>
    </row>
    <row r="86" s="1" customFormat="1" ht="18.75" spans="1:6">
      <c r="A86" s="20" t="s">
        <v>133</v>
      </c>
      <c r="B86" s="21" t="s">
        <v>134</v>
      </c>
      <c r="C86" s="22">
        <f t="shared" si="2"/>
        <v>0</v>
      </c>
      <c r="D86" s="23"/>
      <c r="E86" s="22"/>
      <c r="F86" s="24"/>
    </row>
    <row r="87" s="1" customFormat="1" ht="18.75" spans="2:6">
      <c r="B87" s="17" t="s">
        <v>135</v>
      </c>
      <c r="C87" s="18">
        <f t="shared" si="2"/>
        <v>105</v>
      </c>
      <c r="D87" s="18">
        <f>D88+D89</f>
        <v>50</v>
      </c>
      <c r="E87" s="18">
        <f>E88+E89</f>
        <v>55</v>
      </c>
      <c r="F87" s="19"/>
    </row>
    <row r="88" s="1" customFormat="1" ht="18.75" spans="1:6">
      <c r="A88" s="20" t="s">
        <v>136</v>
      </c>
      <c r="B88" s="21" t="s">
        <v>137</v>
      </c>
      <c r="C88" s="22">
        <f t="shared" si="2"/>
        <v>20</v>
      </c>
      <c r="D88" s="23"/>
      <c r="E88" s="22">
        <v>20</v>
      </c>
      <c r="F88" s="24"/>
    </row>
    <row r="89" s="1" customFormat="1" ht="18.75" spans="2:6">
      <c r="B89" s="17" t="s">
        <v>138</v>
      </c>
      <c r="C89" s="18">
        <f t="shared" si="2"/>
        <v>85</v>
      </c>
      <c r="D89" s="18">
        <f>D90+D91</f>
        <v>50</v>
      </c>
      <c r="E89" s="18">
        <f>E90+E91</f>
        <v>35</v>
      </c>
      <c r="F89" s="19"/>
    </row>
    <row r="90" s="1" customFormat="1" ht="18.75" spans="2:6">
      <c r="B90" s="17" t="s">
        <v>22</v>
      </c>
      <c r="C90" s="18">
        <f t="shared" si="2"/>
        <v>35</v>
      </c>
      <c r="D90" s="18">
        <f>SUM(D92,D94,D97:D102,D104,D106,D107)</f>
        <v>0</v>
      </c>
      <c r="E90" s="18">
        <f>SUM(E92,E94,E97:E102,E104,E106,E107)</f>
        <v>35</v>
      </c>
      <c r="F90" s="19"/>
    </row>
    <row r="91" s="1" customFormat="1" ht="18.75" spans="2:6">
      <c r="B91" s="17" t="s">
        <v>23</v>
      </c>
      <c r="C91" s="18">
        <f t="shared" si="2"/>
        <v>50</v>
      </c>
      <c r="D91" s="18">
        <f>SUM(D93,D95:D96,D103,D105)</f>
        <v>50</v>
      </c>
      <c r="E91" s="18">
        <f>SUM(E93,E95:E96,E103,E105)</f>
        <v>0</v>
      </c>
      <c r="F91" s="19"/>
    </row>
    <row r="92" s="1" customFormat="1" ht="18.75" spans="1:6">
      <c r="A92" s="20" t="s">
        <v>139</v>
      </c>
      <c r="B92" s="21" t="s">
        <v>140</v>
      </c>
      <c r="C92" s="22">
        <f t="shared" si="2"/>
        <v>15</v>
      </c>
      <c r="D92" s="23"/>
      <c r="E92" s="22">
        <v>15</v>
      </c>
      <c r="F92" s="24"/>
    </row>
    <row r="93" s="1" customFormat="1" ht="18.75" spans="1:6">
      <c r="A93" s="20" t="s">
        <v>141</v>
      </c>
      <c r="B93" s="21" t="s">
        <v>142</v>
      </c>
      <c r="C93" s="22">
        <f t="shared" si="2"/>
        <v>0</v>
      </c>
      <c r="D93" s="23"/>
      <c r="E93" s="22"/>
      <c r="F93" s="24"/>
    </row>
    <row r="94" s="1" customFormat="1" ht="18.75" spans="1:6">
      <c r="A94" s="20" t="s">
        <v>143</v>
      </c>
      <c r="B94" s="21" t="s">
        <v>144</v>
      </c>
      <c r="C94" s="22">
        <f t="shared" si="2"/>
        <v>20</v>
      </c>
      <c r="D94" s="23"/>
      <c r="E94" s="22">
        <v>20</v>
      </c>
      <c r="F94" s="24"/>
    </row>
    <row r="95" s="1" customFormat="1" ht="18.75" spans="1:6">
      <c r="A95" s="20" t="s">
        <v>145</v>
      </c>
      <c r="B95" s="21" t="s">
        <v>146</v>
      </c>
      <c r="C95" s="22">
        <f t="shared" si="2"/>
        <v>0</v>
      </c>
      <c r="D95" s="23"/>
      <c r="E95" s="22"/>
      <c r="F95" s="24"/>
    </row>
    <row r="96" s="1" customFormat="1" ht="18.75" spans="1:6">
      <c r="A96" s="20" t="s">
        <v>147</v>
      </c>
      <c r="B96" s="21" t="s">
        <v>148</v>
      </c>
      <c r="C96" s="22">
        <f t="shared" si="2"/>
        <v>20</v>
      </c>
      <c r="D96" s="23">
        <v>20</v>
      </c>
      <c r="E96" s="22"/>
      <c r="F96" s="24"/>
    </row>
    <row r="97" s="1" customFormat="1" ht="18.75" spans="1:6">
      <c r="A97" s="20" t="s">
        <v>149</v>
      </c>
      <c r="B97" s="21" t="s">
        <v>150</v>
      </c>
      <c r="C97" s="22">
        <f t="shared" si="2"/>
        <v>0</v>
      </c>
      <c r="D97" s="23"/>
      <c r="E97" s="22"/>
      <c r="F97" s="24"/>
    </row>
    <row r="98" s="1" customFormat="1" ht="18.75" spans="1:6">
      <c r="A98" s="20" t="s">
        <v>151</v>
      </c>
      <c r="B98" s="21" t="s">
        <v>152</v>
      </c>
      <c r="C98" s="22">
        <f t="shared" si="2"/>
        <v>0</v>
      </c>
      <c r="D98" s="23"/>
      <c r="E98" s="22"/>
      <c r="F98" s="24"/>
    </row>
    <row r="99" s="1" customFormat="1" ht="18.75" spans="1:6">
      <c r="A99" s="20" t="s">
        <v>153</v>
      </c>
      <c r="B99" s="21" t="s">
        <v>154</v>
      </c>
      <c r="C99" s="22">
        <f t="shared" si="2"/>
        <v>0</v>
      </c>
      <c r="D99" s="23"/>
      <c r="E99" s="22"/>
      <c r="F99" s="24"/>
    </row>
    <row r="100" s="1" customFormat="1" ht="18.75" spans="1:6">
      <c r="A100" s="20" t="s">
        <v>155</v>
      </c>
      <c r="B100" s="21" t="s">
        <v>156</v>
      </c>
      <c r="C100" s="22">
        <f t="shared" si="2"/>
        <v>0</v>
      </c>
      <c r="D100" s="23"/>
      <c r="E100" s="22"/>
      <c r="F100" s="24"/>
    </row>
    <row r="101" s="1" customFormat="1" ht="18.75" spans="1:6">
      <c r="A101" s="20" t="s">
        <v>157</v>
      </c>
      <c r="B101" s="21" t="s">
        <v>158</v>
      </c>
      <c r="C101" s="22">
        <f t="shared" si="2"/>
        <v>0</v>
      </c>
      <c r="D101" s="23"/>
      <c r="E101" s="22"/>
      <c r="F101" s="24"/>
    </row>
    <row r="102" s="1" customFormat="1" ht="18.75" spans="1:6">
      <c r="A102" s="20" t="s">
        <v>159</v>
      </c>
      <c r="B102" s="21" t="s">
        <v>160</v>
      </c>
      <c r="C102" s="22">
        <f t="shared" si="2"/>
        <v>0</v>
      </c>
      <c r="D102" s="23"/>
      <c r="E102" s="22"/>
      <c r="F102" s="24"/>
    </row>
    <row r="103" s="1" customFormat="1" ht="18.75" spans="1:6">
      <c r="A103" s="20" t="s">
        <v>161</v>
      </c>
      <c r="B103" s="21" t="s">
        <v>162</v>
      </c>
      <c r="C103" s="22">
        <f t="shared" si="2"/>
        <v>30</v>
      </c>
      <c r="D103" s="23">
        <v>30</v>
      </c>
      <c r="E103" s="22"/>
      <c r="F103" s="24"/>
    </row>
    <row r="104" s="1" customFormat="1" ht="18.75" spans="1:6">
      <c r="A104" s="20" t="s">
        <v>163</v>
      </c>
      <c r="B104" s="21" t="s">
        <v>164</v>
      </c>
      <c r="C104" s="22">
        <f t="shared" si="2"/>
        <v>0</v>
      </c>
      <c r="D104" s="23"/>
      <c r="E104" s="22"/>
      <c r="F104" s="24"/>
    </row>
    <row r="105" s="1" customFormat="1" ht="18.75" spans="1:6">
      <c r="A105" s="20" t="s">
        <v>165</v>
      </c>
      <c r="B105" s="21" t="s">
        <v>166</v>
      </c>
      <c r="C105" s="22">
        <f t="shared" si="2"/>
        <v>0</v>
      </c>
      <c r="D105" s="23"/>
      <c r="E105" s="22"/>
      <c r="F105" s="24"/>
    </row>
    <row r="106" s="1" customFormat="1" ht="18.75" spans="1:6">
      <c r="A106" s="20" t="s">
        <v>167</v>
      </c>
      <c r="B106" s="21" t="s">
        <v>168</v>
      </c>
      <c r="C106" s="22">
        <f t="shared" si="2"/>
        <v>0</v>
      </c>
      <c r="D106" s="23"/>
      <c r="E106" s="22"/>
      <c r="F106" s="24"/>
    </row>
    <row r="107" s="1" customFormat="1" ht="18.75" spans="1:6">
      <c r="A107" s="20" t="s">
        <v>169</v>
      </c>
      <c r="B107" s="21" t="s">
        <v>170</v>
      </c>
      <c r="C107" s="22">
        <f t="shared" si="2"/>
        <v>0</v>
      </c>
      <c r="D107" s="23"/>
      <c r="E107" s="22"/>
      <c r="F107" s="24"/>
    </row>
    <row r="108" s="1" customFormat="1" ht="18.75" spans="2:6">
      <c r="B108" s="17" t="s">
        <v>171</v>
      </c>
      <c r="C108" s="18">
        <f t="shared" si="2"/>
        <v>105</v>
      </c>
      <c r="D108" s="27">
        <v>20</v>
      </c>
      <c r="E108" s="18">
        <v>85</v>
      </c>
      <c r="F108" s="19"/>
    </row>
    <row r="109" s="1" customFormat="1" ht="18.75" spans="1:6">
      <c r="A109" s="20" t="s">
        <v>172</v>
      </c>
      <c r="B109" s="21" t="s">
        <v>173</v>
      </c>
      <c r="C109" s="22">
        <f t="shared" si="2"/>
        <v>10</v>
      </c>
      <c r="D109" s="23"/>
      <c r="E109" s="22">
        <v>10</v>
      </c>
      <c r="F109" s="24"/>
    </row>
    <row r="110" s="1" customFormat="1" ht="18.75" spans="2:6">
      <c r="B110" s="17" t="s">
        <v>174</v>
      </c>
      <c r="C110" s="18">
        <f t="shared" si="2"/>
        <v>95</v>
      </c>
      <c r="D110" s="18">
        <f>D111+D112</f>
        <v>20</v>
      </c>
      <c r="E110" s="18">
        <f>E111+E112</f>
        <v>75</v>
      </c>
      <c r="F110" s="19"/>
    </row>
    <row r="111" s="1" customFormat="1" ht="18.75" spans="2:6">
      <c r="B111" s="17" t="s">
        <v>22</v>
      </c>
      <c r="C111" s="18">
        <f t="shared" si="2"/>
        <v>0</v>
      </c>
      <c r="D111" s="18">
        <f>D113</f>
        <v>0</v>
      </c>
      <c r="E111" s="18">
        <f>E113</f>
        <v>0</v>
      </c>
      <c r="F111" s="19"/>
    </row>
    <row r="112" s="1" customFormat="1" ht="18.75" spans="2:6">
      <c r="B112" s="17" t="s">
        <v>23</v>
      </c>
      <c r="C112" s="18">
        <f t="shared" si="2"/>
        <v>95</v>
      </c>
      <c r="D112" s="18">
        <f>SUM(D114:D120)</f>
        <v>20</v>
      </c>
      <c r="E112" s="18">
        <f>SUM(E114:E120)</f>
        <v>75</v>
      </c>
      <c r="F112" s="19"/>
    </row>
    <row r="113" s="1" customFormat="1" ht="18.75" spans="1:6">
      <c r="A113" s="20" t="s">
        <v>175</v>
      </c>
      <c r="B113" s="21" t="s">
        <v>176</v>
      </c>
      <c r="C113" s="22">
        <f t="shared" si="2"/>
        <v>0</v>
      </c>
      <c r="D113" s="23"/>
      <c r="E113" s="22"/>
      <c r="F113" s="24"/>
    </row>
    <row r="114" s="1" customFormat="1" ht="18.75" spans="1:6">
      <c r="A114" s="20" t="s">
        <v>177</v>
      </c>
      <c r="B114" s="21" t="s">
        <v>178</v>
      </c>
      <c r="C114" s="22">
        <f t="shared" si="2"/>
        <v>15</v>
      </c>
      <c r="D114" s="23"/>
      <c r="E114" s="22">
        <v>15</v>
      </c>
      <c r="F114" s="24"/>
    </row>
    <row r="115" s="1" customFormat="1" ht="18.75" spans="1:6">
      <c r="A115" s="20" t="s">
        <v>179</v>
      </c>
      <c r="B115" s="21" t="s">
        <v>180</v>
      </c>
      <c r="C115" s="22">
        <f t="shared" si="2"/>
        <v>15</v>
      </c>
      <c r="D115" s="23"/>
      <c r="E115" s="22">
        <v>15</v>
      </c>
      <c r="F115" s="24"/>
    </row>
    <row r="116" s="1" customFormat="1" ht="18.75" spans="1:6">
      <c r="A116" s="20" t="s">
        <v>181</v>
      </c>
      <c r="B116" s="21" t="s">
        <v>182</v>
      </c>
      <c r="C116" s="22">
        <f t="shared" si="2"/>
        <v>35</v>
      </c>
      <c r="D116" s="23">
        <v>20</v>
      </c>
      <c r="E116" s="22">
        <v>15</v>
      </c>
      <c r="F116" s="24"/>
    </row>
    <row r="117" s="1" customFormat="1" ht="18.75" spans="1:6">
      <c r="A117" s="20" t="s">
        <v>183</v>
      </c>
      <c r="B117" s="21" t="s">
        <v>184</v>
      </c>
      <c r="C117" s="22">
        <f t="shared" si="2"/>
        <v>20</v>
      </c>
      <c r="D117" s="23"/>
      <c r="E117" s="22">
        <v>20</v>
      </c>
      <c r="F117" s="24"/>
    </row>
    <row r="118" s="1" customFormat="1" ht="18.75" spans="1:6">
      <c r="A118" s="20" t="s">
        <v>185</v>
      </c>
      <c r="B118" s="21" t="s">
        <v>186</v>
      </c>
      <c r="C118" s="22">
        <f t="shared" si="2"/>
        <v>10</v>
      </c>
      <c r="D118" s="23"/>
      <c r="E118" s="22">
        <v>10</v>
      </c>
      <c r="F118" s="24"/>
    </row>
    <row r="119" s="1" customFormat="1" ht="18.75" spans="1:6">
      <c r="A119" s="20" t="s">
        <v>187</v>
      </c>
      <c r="B119" s="21" t="s">
        <v>188</v>
      </c>
      <c r="C119" s="22">
        <f t="shared" si="2"/>
        <v>0</v>
      </c>
      <c r="D119" s="23"/>
      <c r="E119" s="22"/>
      <c r="F119" s="24"/>
    </row>
    <row r="120" s="1" customFormat="1" ht="18.75" spans="1:6">
      <c r="A120" s="20" t="s">
        <v>189</v>
      </c>
      <c r="B120" s="21" t="s">
        <v>190</v>
      </c>
      <c r="C120" s="22">
        <f t="shared" si="2"/>
        <v>0</v>
      </c>
      <c r="D120" s="23"/>
      <c r="E120" s="22"/>
      <c r="F120" s="24"/>
    </row>
    <row r="121" s="1" customFormat="1" ht="18.75" spans="2:6">
      <c r="B121" s="17" t="s">
        <v>191</v>
      </c>
      <c r="C121" s="18">
        <f t="shared" si="2"/>
        <v>175</v>
      </c>
      <c r="D121" s="18">
        <f>D122+D123</f>
        <v>160</v>
      </c>
      <c r="E121" s="18">
        <f>E122+E123</f>
        <v>15</v>
      </c>
      <c r="F121" s="19"/>
    </row>
    <row r="122" s="1" customFormat="1" ht="18.75" spans="1:6">
      <c r="A122" s="20" t="s">
        <v>192</v>
      </c>
      <c r="B122" s="21" t="s">
        <v>193</v>
      </c>
      <c r="C122" s="22">
        <f t="shared" si="2"/>
        <v>15</v>
      </c>
      <c r="D122" s="23"/>
      <c r="E122" s="22">
        <v>15</v>
      </c>
      <c r="F122" s="24"/>
    </row>
    <row r="123" s="1" customFormat="1" ht="18.75" spans="2:6">
      <c r="B123" s="17" t="s">
        <v>194</v>
      </c>
      <c r="C123" s="18">
        <f t="shared" si="2"/>
        <v>160</v>
      </c>
      <c r="D123" s="18">
        <f>D124+D125</f>
        <v>160</v>
      </c>
      <c r="E123" s="18">
        <f>E124+E125</f>
        <v>0</v>
      </c>
      <c r="F123" s="19"/>
    </row>
    <row r="124" s="1" customFormat="1" ht="18.75" spans="2:6">
      <c r="B124" s="17" t="s">
        <v>22</v>
      </c>
      <c r="C124" s="18">
        <f t="shared" si="2"/>
        <v>0</v>
      </c>
      <c r="D124" s="18">
        <f>D126+D129</f>
        <v>0</v>
      </c>
      <c r="E124" s="18">
        <f>E126+E129</f>
        <v>0</v>
      </c>
      <c r="F124" s="19"/>
    </row>
    <row r="125" s="1" customFormat="1" ht="18.75" spans="2:6">
      <c r="B125" s="17" t="s">
        <v>23</v>
      </c>
      <c r="C125" s="18">
        <f t="shared" si="2"/>
        <v>160</v>
      </c>
      <c r="D125" s="18">
        <f>SUM(D127:D128,D130:D135)</f>
        <v>160</v>
      </c>
      <c r="E125" s="18">
        <f>SUM(E127:E128,E130:E135)</f>
        <v>0</v>
      </c>
      <c r="F125" s="19"/>
    </row>
    <row r="126" s="1" customFormat="1" ht="18.75" spans="1:6">
      <c r="A126" s="20" t="s">
        <v>195</v>
      </c>
      <c r="B126" s="21" t="s">
        <v>196</v>
      </c>
      <c r="C126" s="22">
        <f t="shared" si="2"/>
        <v>0</v>
      </c>
      <c r="D126" s="23"/>
      <c r="E126" s="22"/>
      <c r="F126" s="24"/>
    </row>
    <row r="127" s="1" customFormat="1" ht="18.75" spans="1:6">
      <c r="A127" s="20" t="s">
        <v>197</v>
      </c>
      <c r="B127" s="21" t="s">
        <v>198</v>
      </c>
      <c r="C127" s="22">
        <f t="shared" si="2"/>
        <v>0</v>
      </c>
      <c r="D127" s="23"/>
      <c r="E127" s="22"/>
      <c r="F127" s="24"/>
    </row>
    <row r="128" s="1" customFormat="1" ht="18.75" spans="1:6">
      <c r="A128" s="20" t="s">
        <v>199</v>
      </c>
      <c r="B128" s="21" t="s">
        <v>200</v>
      </c>
      <c r="C128" s="22">
        <f t="shared" si="2"/>
        <v>0</v>
      </c>
      <c r="D128" s="23"/>
      <c r="E128" s="22"/>
      <c r="F128" s="24"/>
    </row>
    <row r="129" s="1" customFormat="1" ht="18.75" spans="1:6">
      <c r="A129" s="20" t="s">
        <v>201</v>
      </c>
      <c r="B129" s="21" t="s">
        <v>202</v>
      </c>
      <c r="C129" s="22">
        <f t="shared" si="2"/>
        <v>0</v>
      </c>
      <c r="D129" s="23"/>
      <c r="E129" s="22"/>
      <c r="F129" s="24"/>
    </row>
    <row r="130" s="1" customFormat="1" ht="18.75" spans="1:6">
      <c r="A130" s="20" t="s">
        <v>203</v>
      </c>
      <c r="B130" s="21" t="s">
        <v>204</v>
      </c>
      <c r="C130" s="22">
        <f t="shared" si="2"/>
        <v>30</v>
      </c>
      <c r="D130" s="23">
        <v>30</v>
      </c>
      <c r="E130" s="22"/>
      <c r="F130" s="24"/>
    </row>
    <row r="131" s="1" customFormat="1" ht="18.75" spans="1:6">
      <c r="A131" s="20" t="s">
        <v>205</v>
      </c>
      <c r="B131" s="21" t="s">
        <v>206</v>
      </c>
      <c r="C131" s="22">
        <f t="shared" si="2"/>
        <v>50</v>
      </c>
      <c r="D131" s="23">
        <v>50</v>
      </c>
      <c r="E131" s="22"/>
      <c r="F131" s="24"/>
    </row>
    <row r="132" s="1" customFormat="1" ht="18.75" spans="1:6">
      <c r="A132" s="20" t="s">
        <v>207</v>
      </c>
      <c r="B132" s="21" t="s">
        <v>208</v>
      </c>
      <c r="C132" s="22">
        <f t="shared" si="2"/>
        <v>30</v>
      </c>
      <c r="D132" s="23">
        <v>30</v>
      </c>
      <c r="E132" s="22"/>
      <c r="F132" s="24"/>
    </row>
    <row r="133" s="1" customFormat="1" ht="18.75" spans="1:6">
      <c r="A133" s="20" t="s">
        <v>209</v>
      </c>
      <c r="B133" s="21" t="s">
        <v>210</v>
      </c>
      <c r="C133" s="22">
        <f t="shared" si="2"/>
        <v>20</v>
      </c>
      <c r="D133" s="23">
        <v>20</v>
      </c>
      <c r="E133" s="22"/>
      <c r="F133" s="24"/>
    </row>
    <row r="134" s="1" customFormat="1" ht="18.75" spans="1:6">
      <c r="A134" s="20" t="s">
        <v>211</v>
      </c>
      <c r="B134" s="21" t="s">
        <v>212</v>
      </c>
      <c r="C134" s="22">
        <f t="shared" si="2"/>
        <v>30</v>
      </c>
      <c r="D134" s="23">
        <v>30</v>
      </c>
      <c r="E134" s="22"/>
      <c r="F134" s="24"/>
    </row>
    <row r="135" s="1" customFormat="1" ht="18.75" spans="1:6">
      <c r="A135" s="20" t="s">
        <v>213</v>
      </c>
      <c r="B135" s="21" t="s">
        <v>214</v>
      </c>
      <c r="C135" s="22">
        <f t="shared" si="2"/>
        <v>0</v>
      </c>
      <c r="D135" s="23"/>
      <c r="E135" s="22"/>
      <c r="F135" s="24"/>
    </row>
    <row r="136" s="1" customFormat="1" ht="18.75" spans="2:6">
      <c r="B136" s="17" t="s">
        <v>215</v>
      </c>
      <c r="C136" s="18">
        <f t="shared" si="2"/>
        <v>40</v>
      </c>
      <c r="D136" s="18">
        <f>D137+D138</f>
        <v>30</v>
      </c>
      <c r="E136" s="18">
        <f>E137+E138</f>
        <v>10</v>
      </c>
      <c r="F136" s="19"/>
    </row>
    <row r="137" s="1" customFormat="1" ht="18.75" spans="1:6">
      <c r="A137" s="20" t="s">
        <v>216</v>
      </c>
      <c r="B137" s="21" t="s">
        <v>217</v>
      </c>
      <c r="C137" s="22">
        <f t="shared" ref="C137:C150" si="3">SUM(D137:E137)</f>
        <v>10</v>
      </c>
      <c r="D137" s="23"/>
      <c r="E137" s="22">
        <v>10</v>
      </c>
      <c r="F137" s="24"/>
    </row>
    <row r="138" s="1" customFormat="1" ht="18.75" spans="2:6">
      <c r="B138" s="17" t="s">
        <v>218</v>
      </c>
      <c r="C138" s="18">
        <f t="shared" si="3"/>
        <v>30</v>
      </c>
      <c r="D138" s="18">
        <f>D139+D140</f>
        <v>30</v>
      </c>
      <c r="E138" s="18">
        <f>E139+E140</f>
        <v>0</v>
      </c>
      <c r="F138" s="19"/>
    </row>
    <row r="139" s="1" customFormat="1" ht="18.75" spans="2:6">
      <c r="B139" s="17" t="s">
        <v>22</v>
      </c>
      <c r="C139" s="18">
        <f t="shared" si="3"/>
        <v>30</v>
      </c>
      <c r="D139" s="18">
        <f>SUM(D141:D143,D146:D148)</f>
        <v>30</v>
      </c>
      <c r="E139" s="18">
        <f>SUM(E141:E143,E146:E148)</f>
        <v>0</v>
      </c>
      <c r="F139" s="19"/>
    </row>
    <row r="140" s="1" customFormat="1" ht="18.75" spans="2:6">
      <c r="B140" s="17" t="s">
        <v>23</v>
      </c>
      <c r="C140" s="18">
        <f t="shared" si="3"/>
        <v>0</v>
      </c>
      <c r="D140" s="18">
        <f>SUM(D144:D145)</f>
        <v>0</v>
      </c>
      <c r="E140" s="18">
        <f>SUM(E144:E145)</f>
        <v>0</v>
      </c>
      <c r="F140" s="19"/>
    </row>
    <row r="141" s="1" customFormat="1" ht="18.75" spans="1:6">
      <c r="A141" s="20" t="s">
        <v>219</v>
      </c>
      <c r="B141" s="21" t="s">
        <v>220</v>
      </c>
      <c r="C141" s="22">
        <f t="shared" si="3"/>
        <v>0</v>
      </c>
      <c r="D141" s="23"/>
      <c r="E141" s="22"/>
      <c r="F141" s="24"/>
    </row>
    <row r="142" s="1" customFormat="1" ht="18.75" spans="1:6">
      <c r="A142" s="20" t="s">
        <v>221</v>
      </c>
      <c r="B142" s="21" t="s">
        <v>222</v>
      </c>
      <c r="C142" s="22">
        <f t="shared" si="3"/>
        <v>0</v>
      </c>
      <c r="D142" s="23"/>
      <c r="E142" s="22"/>
      <c r="F142" s="24"/>
    </row>
    <row r="143" s="1" customFormat="1" ht="18.75" spans="1:6">
      <c r="A143" s="20" t="s">
        <v>223</v>
      </c>
      <c r="B143" s="21" t="s">
        <v>224</v>
      </c>
      <c r="C143" s="22">
        <f t="shared" si="3"/>
        <v>0</v>
      </c>
      <c r="D143" s="23"/>
      <c r="E143" s="22"/>
      <c r="F143" s="24"/>
    </row>
    <row r="144" s="1" customFormat="1" ht="18.75" spans="1:6">
      <c r="A144" s="20" t="s">
        <v>225</v>
      </c>
      <c r="B144" s="21" t="s">
        <v>226</v>
      </c>
      <c r="C144" s="22">
        <f t="shared" si="3"/>
        <v>0</v>
      </c>
      <c r="D144" s="23"/>
      <c r="E144" s="22"/>
      <c r="F144" s="24"/>
    </row>
    <row r="145" s="1" customFormat="1" ht="18.75" spans="1:6">
      <c r="A145" s="20" t="s">
        <v>227</v>
      </c>
      <c r="B145" s="21" t="s">
        <v>228</v>
      </c>
      <c r="C145" s="22">
        <f t="shared" si="3"/>
        <v>0</v>
      </c>
      <c r="D145" s="23"/>
      <c r="E145" s="22"/>
      <c r="F145" s="24"/>
    </row>
    <row r="146" s="1" customFormat="1" ht="18.75" spans="1:6">
      <c r="A146" s="20" t="s">
        <v>229</v>
      </c>
      <c r="B146" s="21" t="s">
        <v>230</v>
      </c>
      <c r="C146" s="22">
        <f t="shared" si="3"/>
        <v>30</v>
      </c>
      <c r="D146" s="23">
        <v>30</v>
      </c>
      <c r="E146" s="22"/>
      <c r="F146" s="24"/>
    </row>
    <row r="147" s="1" customFormat="1" ht="18.75" spans="1:6">
      <c r="A147" s="20" t="s">
        <v>231</v>
      </c>
      <c r="B147" s="21" t="s">
        <v>232</v>
      </c>
      <c r="C147" s="22">
        <f t="shared" si="3"/>
        <v>0</v>
      </c>
      <c r="D147" s="23"/>
      <c r="E147" s="22"/>
      <c r="F147" s="24"/>
    </row>
    <row r="148" s="1" customFormat="1" ht="18.75" spans="1:6">
      <c r="A148" s="28" t="s">
        <v>233</v>
      </c>
      <c r="B148" s="29" t="s">
        <v>234</v>
      </c>
      <c r="C148" s="22">
        <f t="shared" si="3"/>
        <v>0</v>
      </c>
      <c r="D148" s="23"/>
      <c r="E148" s="22"/>
      <c r="F148" s="30"/>
    </row>
    <row r="149" ht="18.75" spans="1:6">
      <c r="A149" s="31" t="s">
        <v>235</v>
      </c>
      <c r="B149" s="17" t="s">
        <v>236</v>
      </c>
      <c r="C149" s="18">
        <f t="shared" si="3"/>
        <v>0</v>
      </c>
      <c r="D149" s="27"/>
      <c r="E149" s="18"/>
      <c r="F149" s="19"/>
    </row>
    <row r="150" ht="18.75" spans="1:6">
      <c r="A150" s="32"/>
      <c r="B150" s="33" t="s">
        <v>237</v>
      </c>
      <c r="C150" s="18">
        <f t="shared" si="3"/>
        <v>0</v>
      </c>
      <c r="D150" s="27"/>
      <c r="E150" s="18"/>
      <c r="F150" s="19"/>
    </row>
  </sheetData>
  <mergeCells count="4">
    <mergeCell ref="B2:F2"/>
    <mergeCell ref="C4:E4"/>
    <mergeCell ref="B4:B5"/>
    <mergeCell ref="F4:F5"/>
  </mergeCells>
  <printOptions horizontalCentered="1"/>
  <pageMargins left="0.275" right="0.118055555555556" top="0.196527777777778" bottom="0.314583333333333" header="0.156944444444444" footer="0.118055555555556"/>
  <pageSetup paperSize="9" scale="77" fitToHeight="3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1"/>
  <sheetViews>
    <sheetView zoomScale="85" zoomScaleNormal="85" topLeftCell="B1" workbookViewId="0">
      <pane xSplit="1" ySplit="6" topLeftCell="C7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25"/>
  <cols>
    <col min="1" max="1" width="13.25" style="2" hidden="1" customWidth="1"/>
    <col min="2" max="2" width="42.75" style="2" customWidth="1"/>
    <col min="3" max="3" width="15.5833333333333" style="2" customWidth="1"/>
    <col min="4" max="4" width="15.5833333333333" style="3" customWidth="1"/>
    <col min="5" max="5" width="15.5833333333333" style="2" customWidth="1"/>
    <col min="6" max="6" width="13.5666666666667" style="4" customWidth="1"/>
    <col min="7" max="16384" width="9" style="2"/>
  </cols>
  <sheetData>
    <row r="1" ht="16.5" customHeight="1" spans="2:2">
      <c r="B1" s="5" t="s">
        <v>238</v>
      </c>
    </row>
    <row r="2" ht="57" customHeight="1" spans="2:6">
      <c r="B2" s="6" t="s">
        <v>1</v>
      </c>
      <c r="C2" s="6"/>
      <c r="D2" s="6"/>
      <c r="E2" s="6"/>
      <c r="F2" s="7"/>
    </row>
    <row r="3" ht="18.75" customHeight="1" spans="2:5">
      <c r="B3" s="8" t="s">
        <v>2</v>
      </c>
      <c r="E3" s="2" t="s">
        <v>3</v>
      </c>
    </row>
    <row r="4" customFormat="1" ht="18.75" customHeight="1" spans="1:6">
      <c r="A4" s="2"/>
      <c r="B4" s="9" t="s">
        <v>4</v>
      </c>
      <c r="C4" s="10" t="s">
        <v>5</v>
      </c>
      <c r="D4" s="10"/>
      <c r="E4" s="10"/>
      <c r="F4" s="9" t="s">
        <v>6</v>
      </c>
    </row>
    <row r="5" s="1" customFormat="1" ht="38" customHeight="1" spans="1:6">
      <c r="A5" s="1" t="s">
        <v>7</v>
      </c>
      <c r="B5" s="9"/>
      <c r="C5" s="11" t="s">
        <v>8</v>
      </c>
      <c r="D5" s="11" t="s">
        <v>9</v>
      </c>
      <c r="E5" s="11" t="s">
        <v>10</v>
      </c>
      <c r="F5" s="9"/>
    </row>
    <row r="6" s="1" customFormat="1" ht="18.75" spans="2:6">
      <c r="B6" s="12" t="s">
        <v>11</v>
      </c>
      <c r="C6" s="13">
        <f t="shared" ref="C6:C21" si="0">SUM(D6:E6)</f>
        <v>1499</v>
      </c>
      <c r="D6" s="14">
        <f>D10+D11+D7</f>
        <v>749</v>
      </c>
      <c r="E6" s="13">
        <f>E10+E11+E7</f>
        <v>750</v>
      </c>
      <c r="F6" s="15"/>
    </row>
    <row r="7" s="1" customFormat="1" ht="18.75" spans="2:6">
      <c r="B7" s="12" t="s">
        <v>12</v>
      </c>
      <c r="C7" s="13">
        <f t="shared" si="0"/>
        <v>99</v>
      </c>
      <c r="D7" s="14">
        <f>SUM(D8:D9)</f>
        <v>79</v>
      </c>
      <c r="E7" s="14">
        <f>SUM(E8:E9)</f>
        <v>20</v>
      </c>
      <c r="F7" s="15"/>
    </row>
    <row r="8" s="1" customFormat="1" ht="18.75" spans="2:6">
      <c r="B8" s="12" t="s">
        <v>13</v>
      </c>
      <c r="C8" s="13"/>
      <c r="D8" s="14"/>
      <c r="E8" s="14"/>
      <c r="F8" s="15"/>
    </row>
    <row r="9" s="1" customFormat="1" ht="81" spans="2:6">
      <c r="B9" s="12" t="s">
        <v>239</v>
      </c>
      <c r="C9" s="14">
        <f t="shared" si="0"/>
        <v>99</v>
      </c>
      <c r="D9" s="14">
        <v>79</v>
      </c>
      <c r="E9" s="14">
        <v>20</v>
      </c>
      <c r="F9" s="15" t="s">
        <v>240</v>
      </c>
    </row>
    <row r="10" s="1" customFormat="1" ht="18.75" spans="2:6">
      <c r="B10" s="12" t="s">
        <v>14</v>
      </c>
      <c r="C10" s="13">
        <f t="shared" si="0"/>
        <v>130</v>
      </c>
      <c r="D10" s="13">
        <f>D15+D32+D41+D60+D72+D89+D110+D123+D138+D150+D151</f>
        <v>0</v>
      </c>
      <c r="E10" s="13">
        <f>E15+E32+E41+E60+E72+E89+E110+E123+E138+E150+E151</f>
        <v>130</v>
      </c>
      <c r="F10" s="15"/>
    </row>
    <row r="11" s="1" customFormat="1" ht="18.75" spans="2:6">
      <c r="B11" s="12" t="s">
        <v>15</v>
      </c>
      <c r="C11" s="13">
        <f t="shared" si="0"/>
        <v>1270</v>
      </c>
      <c r="D11" s="13">
        <f t="shared" ref="D11:D16" si="1">D12+D13</f>
        <v>670</v>
      </c>
      <c r="E11" s="13">
        <f t="shared" ref="E11:E16" si="2">E12+E13</f>
        <v>600</v>
      </c>
      <c r="F11" s="15"/>
    </row>
    <row r="12" s="1" customFormat="1" ht="18.75" spans="2:11">
      <c r="B12" s="16" t="s">
        <v>16</v>
      </c>
      <c r="C12" s="13">
        <f t="shared" si="0"/>
        <v>290</v>
      </c>
      <c r="D12" s="13">
        <f>D17+D34+D43+D62+D74+D91+D112+D125+D140</f>
        <v>110</v>
      </c>
      <c r="E12" s="13">
        <f>E17+E34+E43+E62+E74+E91+E112+E125+E140</f>
        <v>180</v>
      </c>
      <c r="F12" s="15"/>
      <c r="K12" s="2"/>
    </row>
    <row r="13" s="1" customFormat="1" ht="18.75" spans="2:11">
      <c r="B13" s="16" t="s">
        <v>17</v>
      </c>
      <c r="C13" s="13">
        <f t="shared" si="0"/>
        <v>980</v>
      </c>
      <c r="D13" s="13">
        <f>SUM(D18,D35,D44,D63,D75,D92,D113,D126,D141)</f>
        <v>560</v>
      </c>
      <c r="E13" s="13">
        <f>SUM(E18,E35,E44,E63,E75,E92,E113,E126,E141)</f>
        <v>420</v>
      </c>
      <c r="F13" s="15"/>
      <c r="K13" s="2"/>
    </row>
    <row r="14" s="1" customFormat="1" ht="18.75" spans="2:11">
      <c r="B14" s="17" t="s">
        <v>18</v>
      </c>
      <c r="C14" s="18">
        <f t="shared" si="0"/>
        <v>185</v>
      </c>
      <c r="D14" s="18">
        <f t="shared" si="1"/>
        <v>20</v>
      </c>
      <c r="E14" s="18">
        <f t="shared" si="2"/>
        <v>165</v>
      </c>
      <c r="F14" s="19"/>
      <c r="K14" s="2"/>
    </row>
    <row r="15" s="1" customFormat="1" ht="18.75" spans="1:6">
      <c r="A15" s="20" t="s">
        <v>19</v>
      </c>
      <c r="B15" s="21" t="s">
        <v>20</v>
      </c>
      <c r="C15" s="22">
        <f t="shared" si="0"/>
        <v>15</v>
      </c>
      <c r="D15" s="23"/>
      <c r="E15" s="22">
        <v>15</v>
      </c>
      <c r="F15" s="24"/>
    </row>
    <row r="16" s="1" customFormat="1" ht="18.75" spans="2:6">
      <c r="B16" s="17" t="s">
        <v>21</v>
      </c>
      <c r="C16" s="18">
        <f t="shared" si="0"/>
        <v>170</v>
      </c>
      <c r="D16" s="18">
        <f t="shared" si="1"/>
        <v>20</v>
      </c>
      <c r="E16" s="18">
        <f t="shared" si="2"/>
        <v>150</v>
      </c>
      <c r="F16" s="19"/>
    </row>
    <row r="17" s="1" customFormat="1" ht="18.75" spans="2:6">
      <c r="B17" s="17" t="s">
        <v>22</v>
      </c>
      <c r="C17" s="18">
        <f t="shared" si="0"/>
        <v>50</v>
      </c>
      <c r="D17" s="18">
        <f>SUM(D19:D23)+SUM(D28:D30)</f>
        <v>0</v>
      </c>
      <c r="E17" s="18">
        <f>SUM(E19:E23)+SUM(E28:E30)</f>
        <v>50</v>
      </c>
      <c r="F17" s="19"/>
    </row>
    <row r="18" s="1" customFormat="1" ht="18.75" spans="2:6">
      <c r="B18" s="17" t="s">
        <v>23</v>
      </c>
      <c r="C18" s="18">
        <f t="shared" si="0"/>
        <v>120</v>
      </c>
      <c r="D18" s="18">
        <f>SUM(D24:D27)</f>
        <v>20</v>
      </c>
      <c r="E18" s="18">
        <f>SUM(E24:E27)</f>
        <v>100</v>
      </c>
      <c r="F18" s="19"/>
    </row>
    <row r="19" s="1" customFormat="1" ht="18.75" spans="1:11">
      <c r="A19" s="20" t="s">
        <v>24</v>
      </c>
      <c r="B19" s="21" t="s">
        <v>25</v>
      </c>
      <c r="C19" s="22">
        <f t="shared" si="0"/>
        <v>10</v>
      </c>
      <c r="D19" s="23"/>
      <c r="E19" s="22">
        <v>10</v>
      </c>
      <c r="F19" s="24"/>
      <c r="I19" s="2"/>
      <c r="J19" s="2"/>
      <c r="K19" s="2"/>
    </row>
    <row r="20" s="1" customFormat="1" ht="18.75" spans="1:11">
      <c r="A20" s="20" t="s">
        <v>26</v>
      </c>
      <c r="B20" s="21" t="s">
        <v>27</v>
      </c>
      <c r="C20" s="22">
        <f t="shared" si="0"/>
        <v>20</v>
      </c>
      <c r="D20" s="23"/>
      <c r="E20" s="22">
        <v>20</v>
      </c>
      <c r="F20" s="24"/>
      <c r="I20" s="2"/>
      <c r="J20" s="2"/>
      <c r="K20" s="2"/>
    </row>
    <row r="21" s="1" customFormat="1" ht="18.75" spans="1:6">
      <c r="A21" s="20" t="s">
        <v>28</v>
      </c>
      <c r="B21" s="21" t="s">
        <v>29</v>
      </c>
      <c r="C21" s="22">
        <f t="shared" si="0"/>
        <v>10</v>
      </c>
      <c r="D21" s="23"/>
      <c r="E21" s="22">
        <v>10</v>
      </c>
      <c r="F21" s="24"/>
    </row>
    <row r="22" s="1" customFormat="1" ht="18.75" spans="1:6">
      <c r="A22" s="20" t="s">
        <v>30</v>
      </c>
      <c r="B22" s="21" t="s">
        <v>31</v>
      </c>
      <c r="C22" s="22"/>
      <c r="D22" s="23"/>
      <c r="E22" s="22"/>
      <c r="F22" s="24"/>
    </row>
    <row r="23" s="1" customFormat="1" ht="18.75" spans="1:6">
      <c r="A23" s="20" t="s">
        <v>32</v>
      </c>
      <c r="B23" s="21" t="s">
        <v>33</v>
      </c>
      <c r="C23" s="22"/>
      <c r="D23" s="23"/>
      <c r="E23" s="22"/>
      <c r="F23" s="24"/>
    </row>
    <row r="24" s="1" customFormat="1" ht="18.75" spans="1:6">
      <c r="A24" s="20" t="s">
        <v>34</v>
      </c>
      <c r="B24" s="21" t="s">
        <v>35</v>
      </c>
      <c r="C24" s="22">
        <f t="shared" ref="C24:C28" si="3">SUM(D24:E24)</f>
        <v>25</v>
      </c>
      <c r="D24" s="23"/>
      <c r="E24" s="22">
        <v>25</v>
      </c>
      <c r="F24" s="24"/>
    </row>
    <row r="25" s="1" customFormat="1" ht="18.75" spans="1:6">
      <c r="A25" s="20" t="s">
        <v>36</v>
      </c>
      <c r="B25" s="21" t="s">
        <v>37</v>
      </c>
      <c r="C25" s="22">
        <f t="shared" si="3"/>
        <v>50</v>
      </c>
      <c r="D25" s="23">
        <v>20</v>
      </c>
      <c r="E25" s="22">
        <v>30</v>
      </c>
      <c r="F25" s="24"/>
    </row>
    <row r="26" s="1" customFormat="1" ht="18.75" spans="1:6">
      <c r="A26" s="20" t="s">
        <v>38</v>
      </c>
      <c r="B26" s="21" t="s">
        <v>39</v>
      </c>
      <c r="C26" s="22">
        <f t="shared" si="3"/>
        <v>25</v>
      </c>
      <c r="D26" s="23"/>
      <c r="E26" s="22">
        <v>25</v>
      </c>
      <c r="F26" s="24"/>
    </row>
    <row r="27" s="1" customFormat="1" ht="18.75" spans="1:6">
      <c r="A27" s="20" t="s">
        <v>40</v>
      </c>
      <c r="B27" s="21" t="s">
        <v>41</v>
      </c>
      <c r="C27" s="22">
        <f t="shared" si="3"/>
        <v>20</v>
      </c>
      <c r="D27" s="23"/>
      <c r="E27" s="22">
        <v>20</v>
      </c>
      <c r="F27" s="24"/>
    </row>
    <row r="28" s="1" customFormat="1" ht="18.75" spans="1:6">
      <c r="A28" s="20" t="s">
        <v>42</v>
      </c>
      <c r="B28" s="21" t="s">
        <v>43</v>
      </c>
      <c r="C28" s="22">
        <f t="shared" si="3"/>
        <v>10</v>
      </c>
      <c r="D28" s="23"/>
      <c r="E28" s="22">
        <v>10</v>
      </c>
      <c r="F28" s="24"/>
    </row>
    <row r="29" s="1" customFormat="1" ht="18.75" spans="1:6">
      <c r="A29" s="25"/>
      <c r="B29" s="26" t="s">
        <v>44</v>
      </c>
      <c r="C29" s="22"/>
      <c r="D29" s="23"/>
      <c r="E29" s="22"/>
      <c r="F29" s="24"/>
    </row>
    <row r="30" s="1" customFormat="1" ht="18.75" spans="1:6">
      <c r="A30" s="25"/>
      <c r="B30" s="26" t="s">
        <v>45</v>
      </c>
      <c r="C30" s="22"/>
      <c r="D30" s="23"/>
      <c r="E30" s="22"/>
      <c r="F30" s="24"/>
    </row>
    <row r="31" s="1" customFormat="1" ht="18.75" spans="2:6">
      <c r="B31" s="17" t="s">
        <v>46</v>
      </c>
      <c r="C31" s="18">
        <f t="shared" ref="C31:C36" si="4">SUM(D31:E31)</f>
        <v>30</v>
      </c>
      <c r="D31" s="18">
        <f>D32+D33</f>
        <v>0</v>
      </c>
      <c r="E31" s="18">
        <f>E32+E33</f>
        <v>30</v>
      </c>
      <c r="F31" s="19"/>
    </row>
    <row r="32" s="1" customFormat="1" ht="18.75" spans="1:6">
      <c r="A32" s="20" t="s">
        <v>47</v>
      </c>
      <c r="B32" s="21" t="s">
        <v>48</v>
      </c>
      <c r="C32" s="22">
        <f t="shared" si="4"/>
        <v>10</v>
      </c>
      <c r="D32" s="23"/>
      <c r="E32" s="22">
        <v>10</v>
      </c>
      <c r="F32" s="24"/>
    </row>
    <row r="33" s="1" customFormat="1" ht="18.75" spans="2:6">
      <c r="B33" s="17" t="s">
        <v>49</v>
      </c>
      <c r="C33" s="18">
        <f t="shared" si="4"/>
        <v>20</v>
      </c>
      <c r="D33" s="18">
        <f>D34+D35</f>
        <v>0</v>
      </c>
      <c r="E33" s="18">
        <f>E34+E35</f>
        <v>20</v>
      </c>
      <c r="F33" s="19"/>
    </row>
    <row r="34" s="1" customFormat="1" ht="18.75" spans="2:6">
      <c r="B34" s="17" t="s">
        <v>22</v>
      </c>
      <c r="C34" s="18">
        <f t="shared" si="4"/>
        <v>0</v>
      </c>
      <c r="D34" s="18">
        <f>D39</f>
        <v>0</v>
      </c>
      <c r="E34" s="18">
        <f>E39</f>
        <v>0</v>
      </c>
      <c r="F34" s="19"/>
    </row>
    <row r="35" s="1" customFormat="1" ht="18.75" spans="2:6">
      <c r="B35" s="17" t="s">
        <v>23</v>
      </c>
      <c r="C35" s="18">
        <f t="shared" si="4"/>
        <v>20</v>
      </c>
      <c r="D35" s="18">
        <f>SUM(D36:D38)</f>
        <v>0</v>
      </c>
      <c r="E35" s="18">
        <f>SUM(E36:E38)</f>
        <v>20</v>
      </c>
      <c r="F35" s="19"/>
    </row>
    <row r="36" s="1" customFormat="1" ht="18.75" spans="1:6">
      <c r="A36" s="20" t="s">
        <v>50</v>
      </c>
      <c r="B36" s="21" t="s">
        <v>51</v>
      </c>
      <c r="C36" s="22">
        <f t="shared" si="4"/>
        <v>20</v>
      </c>
      <c r="D36" s="23"/>
      <c r="E36" s="22">
        <v>20</v>
      </c>
      <c r="F36" s="24"/>
    </row>
    <row r="37" s="1" customFormat="1" ht="18.75" spans="1:6">
      <c r="A37" s="20" t="s">
        <v>52</v>
      </c>
      <c r="B37" s="21" t="s">
        <v>53</v>
      </c>
      <c r="C37" s="22"/>
      <c r="D37" s="23"/>
      <c r="E37" s="22"/>
      <c r="F37" s="24"/>
    </row>
    <row r="38" s="1" customFormat="1" ht="18.75" spans="1:6">
      <c r="A38" s="20" t="s">
        <v>54</v>
      </c>
      <c r="B38" s="21" t="s">
        <v>55</v>
      </c>
      <c r="C38" s="22"/>
      <c r="D38" s="23"/>
      <c r="E38" s="22"/>
      <c r="F38" s="24"/>
    </row>
    <row r="39" s="1" customFormat="1" ht="18.75" spans="1:6">
      <c r="A39" s="20" t="s">
        <v>56</v>
      </c>
      <c r="B39" s="21" t="s">
        <v>57</v>
      </c>
      <c r="C39" s="22"/>
      <c r="D39" s="23"/>
      <c r="E39" s="22"/>
      <c r="F39" s="24"/>
    </row>
    <row r="40" s="1" customFormat="1" ht="18.75" spans="2:6">
      <c r="B40" s="17" t="s">
        <v>58</v>
      </c>
      <c r="C40" s="18">
        <f t="shared" ref="C40:C52" si="5">SUM(D40:E40)</f>
        <v>305</v>
      </c>
      <c r="D40" s="18">
        <f>D41+D42</f>
        <v>180</v>
      </c>
      <c r="E40" s="18">
        <f>E41+E42</f>
        <v>125</v>
      </c>
      <c r="F40" s="19"/>
    </row>
    <row r="41" s="1" customFormat="1" ht="18.75" spans="1:6">
      <c r="A41" s="20" t="s">
        <v>59</v>
      </c>
      <c r="B41" s="21" t="s">
        <v>60</v>
      </c>
      <c r="C41" s="22">
        <f t="shared" si="5"/>
        <v>15</v>
      </c>
      <c r="D41" s="23"/>
      <c r="E41" s="22">
        <v>15</v>
      </c>
      <c r="F41" s="24"/>
    </row>
    <row r="42" s="1" customFormat="1" ht="18.75" spans="2:6">
      <c r="B42" s="17" t="s">
        <v>61</v>
      </c>
      <c r="C42" s="18">
        <f t="shared" si="5"/>
        <v>290</v>
      </c>
      <c r="D42" s="18">
        <f>D43+D44</f>
        <v>180</v>
      </c>
      <c r="E42" s="18">
        <f>E43+E44</f>
        <v>110</v>
      </c>
      <c r="F42" s="19"/>
    </row>
    <row r="43" s="1" customFormat="1" ht="18.75" spans="2:6">
      <c r="B43" s="17" t="s">
        <v>22</v>
      </c>
      <c r="C43" s="18">
        <f t="shared" si="5"/>
        <v>40</v>
      </c>
      <c r="D43" s="18">
        <f>D45+D46+D47</f>
        <v>0</v>
      </c>
      <c r="E43" s="18">
        <f>E45+E46+E47</f>
        <v>40</v>
      </c>
      <c r="F43" s="19"/>
    </row>
    <row r="44" s="1" customFormat="1" ht="18.75" spans="2:6">
      <c r="B44" s="17" t="s">
        <v>23</v>
      </c>
      <c r="C44" s="18">
        <f t="shared" si="5"/>
        <v>250</v>
      </c>
      <c r="D44" s="18">
        <f>SUM(D48:D58)</f>
        <v>180</v>
      </c>
      <c r="E44" s="18">
        <f>SUM(E48:E58)</f>
        <v>70</v>
      </c>
      <c r="F44" s="19"/>
    </row>
    <row r="45" s="1" customFormat="1" ht="18.75" spans="1:6">
      <c r="A45" s="20" t="s">
        <v>62</v>
      </c>
      <c r="B45" s="21" t="s">
        <v>63</v>
      </c>
      <c r="C45" s="22">
        <f t="shared" si="5"/>
        <v>10</v>
      </c>
      <c r="D45" s="23"/>
      <c r="E45" s="22">
        <v>10</v>
      </c>
      <c r="F45" s="24"/>
    </row>
    <row r="46" s="1" customFormat="1" ht="18.75" spans="1:6">
      <c r="A46" s="20" t="s">
        <v>64</v>
      </c>
      <c r="B46" s="21" t="s">
        <v>65</v>
      </c>
      <c r="C46" s="22">
        <f t="shared" si="5"/>
        <v>15</v>
      </c>
      <c r="D46" s="23"/>
      <c r="E46" s="22">
        <v>15</v>
      </c>
      <c r="F46" s="24"/>
    </row>
    <row r="47" s="1" customFormat="1" ht="18.75" spans="1:6">
      <c r="A47" s="20" t="s">
        <v>66</v>
      </c>
      <c r="B47" s="21" t="s">
        <v>67</v>
      </c>
      <c r="C47" s="22">
        <f t="shared" si="5"/>
        <v>15</v>
      </c>
      <c r="D47" s="23"/>
      <c r="E47" s="22">
        <v>15</v>
      </c>
      <c r="F47" s="24"/>
    </row>
    <row r="48" s="1" customFormat="1" ht="18.75" spans="1:6">
      <c r="A48" s="20" t="s">
        <v>68</v>
      </c>
      <c r="B48" s="21" t="s">
        <v>69</v>
      </c>
      <c r="C48" s="22">
        <f t="shared" si="5"/>
        <v>15</v>
      </c>
      <c r="D48" s="23"/>
      <c r="E48" s="22">
        <v>15</v>
      </c>
      <c r="F48" s="24"/>
    </row>
    <row r="49" s="1" customFormat="1" ht="18.75" spans="1:6">
      <c r="A49" s="20" t="s">
        <v>70</v>
      </c>
      <c r="B49" s="21" t="s">
        <v>71</v>
      </c>
      <c r="C49" s="22">
        <f t="shared" si="5"/>
        <v>20</v>
      </c>
      <c r="D49" s="23"/>
      <c r="E49" s="22">
        <v>20</v>
      </c>
      <c r="F49" s="24"/>
    </row>
    <row r="50" s="1" customFormat="1" ht="18.75" spans="1:6">
      <c r="A50" s="20" t="s">
        <v>72</v>
      </c>
      <c r="B50" s="21" t="s">
        <v>73</v>
      </c>
      <c r="C50" s="22">
        <f t="shared" si="5"/>
        <v>50</v>
      </c>
      <c r="D50" s="23">
        <v>50</v>
      </c>
      <c r="E50" s="22"/>
      <c r="F50" s="24"/>
    </row>
    <row r="51" s="1" customFormat="1" ht="18.75" spans="1:6">
      <c r="A51" s="20" t="s">
        <v>74</v>
      </c>
      <c r="B51" s="21" t="s">
        <v>75</v>
      </c>
      <c r="C51" s="22">
        <f t="shared" si="5"/>
        <v>50</v>
      </c>
      <c r="D51" s="23">
        <v>50</v>
      </c>
      <c r="E51" s="22"/>
      <c r="F51" s="24"/>
    </row>
    <row r="52" s="1" customFormat="1" ht="18.75" spans="1:6">
      <c r="A52" s="20" t="s">
        <v>76</v>
      </c>
      <c r="B52" s="21" t="s">
        <v>77</v>
      </c>
      <c r="C52" s="22">
        <f t="shared" si="5"/>
        <v>50</v>
      </c>
      <c r="D52" s="23">
        <v>50</v>
      </c>
      <c r="E52" s="22"/>
      <c r="F52" s="24"/>
    </row>
    <row r="53" s="1" customFormat="1" ht="18.75" spans="1:6">
      <c r="A53" s="20" t="s">
        <v>78</v>
      </c>
      <c r="B53" s="21" t="s">
        <v>79</v>
      </c>
      <c r="C53" s="22"/>
      <c r="D53" s="23"/>
      <c r="E53" s="22"/>
      <c r="F53" s="24"/>
    </row>
    <row r="54" s="1" customFormat="1" ht="18.75" spans="1:6">
      <c r="A54" s="20" t="s">
        <v>80</v>
      </c>
      <c r="B54" s="21" t="s">
        <v>81</v>
      </c>
      <c r="C54" s="22"/>
      <c r="D54" s="23"/>
      <c r="E54" s="22"/>
      <c r="F54" s="24"/>
    </row>
    <row r="55" s="1" customFormat="1" ht="18.75" spans="1:6">
      <c r="A55" s="20" t="s">
        <v>82</v>
      </c>
      <c r="B55" s="21" t="s">
        <v>83</v>
      </c>
      <c r="C55" s="22">
        <f t="shared" ref="C55:C57" si="6">SUM(D55:E55)</f>
        <v>25</v>
      </c>
      <c r="D55" s="23"/>
      <c r="E55" s="22">
        <v>25</v>
      </c>
      <c r="F55" s="24"/>
    </row>
    <row r="56" s="1" customFormat="1" ht="18.75" spans="1:6">
      <c r="A56" s="20" t="s">
        <v>84</v>
      </c>
      <c r="B56" s="21" t="s">
        <v>85</v>
      </c>
      <c r="C56" s="22">
        <f t="shared" si="6"/>
        <v>30</v>
      </c>
      <c r="D56" s="23">
        <v>30</v>
      </c>
      <c r="E56" s="22"/>
      <c r="F56" s="24"/>
    </row>
    <row r="57" s="1" customFormat="1" ht="18.75" spans="1:6">
      <c r="A57" s="20" t="s">
        <v>86</v>
      </c>
      <c r="B57" s="21" t="s">
        <v>87</v>
      </c>
      <c r="C57" s="22">
        <f t="shared" si="6"/>
        <v>10</v>
      </c>
      <c r="D57" s="23"/>
      <c r="E57" s="22">
        <v>10</v>
      </c>
      <c r="F57" s="24"/>
    </row>
    <row r="58" s="1" customFormat="1" ht="18.75" spans="1:6">
      <c r="A58" s="20" t="s">
        <v>88</v>
      </c>
      <c r="B58" s="21" t="s">
        <v>89</v>
      </c>
      <c r="C58" s="22"/>
      <c r="D58" s="23"/>
      <c r="E58" s="22"/>
      <c r="F58" s="24"/>
    </row>
    <row r="59" s="1" customFormat="1" ht="18.75" spans="2:6">
      <c r="B59" s="17" t="s">
        <v>90</v>
      </c>
      <c r="C59" s="18">
        <f t="shared" ref="C59:C68" si="7">SUM(D59:E59)</f>
        <v>170</v>
      </c>
      <c r="D59" s="18">
        <f>D60+D61</f>
        <v>60</v>
      </c>
      <c r="E59" s="18">
        <f>E60+E61</f>
        <v>110</v>
      </c>
      <c r="F59" s="19"/>
    </row>
    <row r="60" s="1" customFormat="1" ht="18.75" spans="1:6">
      <c r="A60" s="20" t="s">
        <v>91</v>
      </c>
      <c r="B60" s="21" t="s">
        <v>92</v>
      </c>
      <c r="C60" s="22">
        <f t="shared" si="7"/>
        <v>15</v>
      </c>
      <c r="D60" s="23"/>
      <c r="E60" s="22">
        <v>15</v>
      </c>
      <c r="F60" s="24"/>
    </row>
    <row r="61" s="1" customFormat="1" ht="18.75" spans="2:6">
      <c r="B61" s="17" t="s">
        <v>93</v>
      </c>
      <c r="C61" s="18">
        <f t="shared" si="7"/>
        <v>155</v>
      </c>
      <c r="D61" s="18">
        <f>D62+D63</f>
        <v>60</v>
      </c>
      <c r="E61" s="18">
        <f>E62+E63</f>
        <v>95</v>
      </c>
      <c r="F61" s="19"/>
    </row>
    <row r="62" s="1" customFormat="1" ht="18.75" spans="2:6">
      <c r="B62" s="17" t="s">
        <v>22</v>
      </c>
      <c r="C62" s="18">
        <f t="shared" si="7"/>
        <v>85</v>
      </c>
      <c r="D62" s="18">
        <f>SUM(D64:D65)+D70</f>
        <v>30</v>
      </c>
      <c r="E62" s="18">
        <f>SUM(E64:E65)+E70</f>
        <v>55</v>
      </c>
      <c r="F62" s="19"/>
    </row>
    <row r="63" s="1" customFormat="1" ht="18.75" spans="2:6">
      <c r="B63" s="17" t="s">
        <v>23</v>
      </c>
      <c r="C63" s="18">
        <f t="shared" si="7"/>
        <v>70</v>
      </c>
      <c r="D63" s="18">
        <f>SUM(D66:D69)</f>
        <v>30</v>
      </c>
      <c r="E63" s="18">
        <f>SUM(E66:E69)</f>
        <v>40</v>
      </c>
      <c r="F63" s="19"/>
    </row>
    <row r="64" s="1" customFormat="1" ht="18.75" spans="1:6">
      <c r="A64" s="20" t="s">
        <v>94</v>
      </c>
      <c r="B64" s="21" t="s">
        <v>95</v>
      </c>
      <c r="C64" s="22">
        <f t="shared" si="7"/>
        <v>60</v>
      </c>
      <c r="D64" s="23">
        <v>30</v>
      </c>
      <c r="E64" s="22">
        <v>30</v>
      </c>
      <c r="F64" s="24"/>
    </row>
    <row r="65" s="1" customFormat="1" ht="18.75" spans="1:6">
      <c r="A65" s="20" t="s">
        <v>96</v>
      </c>
      <c r="B65" s="21" t="s">
        <v>97</v>
      </c>
      <c r="C65" s="22">
        <f t="shared" si="7"/>
        <v>25</v>
      </c>
      <c r="D65" s="23"/>
      <c r="E65" s="22">
        <v>25</v>
      </c>
      <c r="F65" s="24"/>
    </row>
    <row r="66" s="1" customFormat="1" ht="18.75" spans="1:6">
      <c r="A66" s="20" t="s">
        <v>98</v>
      </c>
      <c r="B66" s="21" t="s">
        <v>99</v>
      </c>
      <c r="C66" s="22">
        <f t="shared" si="7"/>
        <v>45</v>
      </c>
      <c r="D66" s="23">
        <v>30</v>
      </c>
      <c r="E66" s="22">
        <v>15</v>
      </c>
      <c r="F66" s="24"/>
    </row>
    <row r="67" s="1" customFormat="1" ht="18.75" spans="1:6">
      <c r="A67" s="20" t="s">
        <v>100</v>
      </c>
      <c r="B67" s="21" t="s">
        <v>101</v>
      </c>
      <c r="C67" s="22">
        <f t="shared" si="7"/>
        <v>15</v>
      </c>
      <c r="D67" s="23"/>
      <c r="E67" s="22">
        <v>15</v>
      </c>
      <c r="F67" s="24"/>
    </row>
    <row r="68" s="1" customFormat="1" ht="18.75" spans="1:6">
      <c r="A68" s="20" t="s">
        <v>102</v>
      </c>
      <c r="B68" s="21" t="s">
        <v>103</v>
      </c>
      <c r="C68" s="22">
        <f t="shared" si="7"/>
        <v>10</v>
      </c>
      <c r="D68" s="23"/>
      <c r="E68" s="22">
        <v>10</v>
      </c>
      <c r="F68" s="24"/>
    </row>
    <row r="69" s="1" customFormat="1" ht="18.75" spans="1:6">
      <c r="A69" s="20" t="s">
        <v>104</v>
      </c>
      <c r="B69" s="21" t="s">
        <v>105</v>
      </c>
      <c r="C69" s="22"/>
      <c r="D69" s="23"/>
      <c r="E69" s="22"/>
      <c r="F69" s="24"/>
    </row>
    <row r="70" s="1" customFormat="1" ht="18.75" spans="1:6">
      <c r="A70" s="25"/>
      <c r="B70" s="26" t="s">
        <v>106</v>
      </c>
      <c r="C70" s="22"/>
      <c r="D70" s="23"/>
      <c r="E70" s="22"/>
      <c r="F70" s="24"/>
    </row>
    <row r="71" s="1" customFormat="1" ht="18.75" spans="2:6">
      <c r="B71" s="17" t="s">
        <v>107</v>
      </c>
      <c r="C71" s="18">
        <f t="shared" ref="C71:C134" si="8">SUM(D71:E71)</f>
        <v>285</v>
      </c>
      <c r="D71" s="18">
        <f>D72+D73</f>
        <v>150</v>
      </c>
      <c r="E71" s="18">
        <f>E72+E73</f>
        <v>135</v>
      </c>
      <c r="F71" s="19"/>
    </row>
    <row r="72" s="1" customFormat="1" ht="18.75" spans="1:6">
      <c r="A72" s="20" t="s">
        <v>108</v>
      </c>
      <c r="B72" s="21" t="s">
        <v>109</v>
      </c>
      <c r="C72" s="22">
        <f t="shared" si="8"/>
        <v>20</v>
      </c>
      <c r="D72" s="23"/>
      <c r="E72" s="22">
        <v>20</v>
      </c>
      <c r="F72" s="24"/>
    </row>
    <row r="73" s="1" customFormat="1" ht="18.75" spans="2:6">
      <c r="B73" s="17" t="s">
        <v>110</v>
      </c>
      <c r="C73" s="18">
        <f t="shared" si="8"/>
        <v>265</v>
      </c>
      <c r="D73" s="18">
        <f>D74+D75</f>
        <v>150</v>
      </c>
      <c r="E73" s="18">
        <f>E74+E75</f>
        <v>115</v>
      </c>
      <c r="F73" s="19"/>
    </row>
    <row r="74" s="1" customFormat="1" ht="18.75" spans="2:6">
      <c r="B74" s="17" t="s">
        <v>22</v>
      </c>
      <c r="C74" s="18">
        <f t="shared" si="8"/>
        <v>50</v>
      </c>
      <c r="D74" s="18">
        <f>SUM(D76)</f>
        <v>50</v>
      </c>
      <c r="E74" s="18">
        <f>SUM(E76)</f>
        <v>0</v>
      </c>
      <c r="F74" s="19"/>
    </row>
    <row r="75" s="1" customFormat="1" ht="18.75" spans="2:6">
      <c r="B75" s="17" t="s">
        <v>23</v>
      </c>
      <c r="C75" s="18">
        <f t="shared" si="8"/>
        <v>215</v>
      </c>
      <c r="D75" s="18">
        <f>SUM(D77:D87)</f>
        <v>100</v>
      </c>
      <c r="E75" s="18">
        <f>SUM(E77:E87)</f>
        <v>115</v>
      </c>
      <c r="F75" s="19"/>
    </row>
    <row r="76" s="1" customFormat="1" ht="18.75" spans="1:6">
      <c r="A76" s="20" t="s">
        <v>111</v>
      </c>
      <c r="B76" s="21" t="s">
        <v>112</v>
      </c>
      <c r="C76" s="22">
        <f t="shared" si="8"/>
        <v>50</v>
      </c>
      <c r="D76" s="23">
        <v>50</v>
      </c>
      <c r="E76" s="22"/>
      <c r="F76" s="24"/>
    </row>
    <row r="77" s="1" customFormat="1" ht="18.75" spans="1:6">
      <c r="A77" s="20" t="s">
        <v>113</v>
      </c>
      <c r="B77" s="21" t="s">
        <v>114</v>
      </c>
      <c r="C77" s="22">
        <f t="shared" si="8"/>
        <v>15</v>
      </c>
      <c r="D77" s="23"/>
      <c r="E77" s="22">
        <v>15</v>
      </c>
      <c r="F77" s="24"/>
    </row>
    <row r="78" s="1" customFormat="1" ht="18.75" spans="1:6">
      <c r="A78" s="20" t="s">
        <v>115</v>
      </c>
      <c r="B78" s="21" t="s">
        <v>116</v>
      </c>
      <c r="C78" s="22">
        <f t="shared" si="8"/>
        <v>0</v>
      </c>
      <c r="D78" s="23"/>
      <c r="E78" s="22"/>
      <c r="F78" s="24"/>
    </row>
    <row r="79" s="1" customFormat="1" ht="18.75" spans="1:6">
      <c r="A79" s="20" t="s">
        <v>117</v>
      </c>
      <c r="B79" s="21" t="s">
        <v>118</v>
      </c>
      <c r="C79" s="22">
        <f t="shared" si="8"/>
        <v>0</v>
      </c>
      <c r="D79" s="23"/>
      <c r="E79" s="22"/>
      <c r="F79" s="24"/>
    </row>
    <row r="80" s="1" customFormat="1" ht="18.75" spans="1:6">
      <c r="A80" s="20" t="s">
        <v>119</v>
      </c>
      <c r="B80" s="21" t="s">
        <v>120</v>
      </c>
      <c r="C80" s="22">
        <f t="shared" si="8"/>
        <v>0</v>
      </c>
      <c r="D80" s="23"/>
      <c r="E80" s="22"/>
      <c r="F80" s="24"/>
    </row>
    <row r="81" s="1" customFormat="1" ht="18.75" spans="1:6">
      <c r="A81" s="20" t="s">
        <v>121</v>
      </c>
      <c r="B81" s="21" t="s">
        <v>122</v>
      </c>
      <c r="C81" s="22">
        <f t="shared" si="8"/>
        <v>20</v>
      </c>
      <c r="D81" s="23"/>
      <c r="E81" s="22">
        <v>20</v>
      </c>
      <c r="F81" s="24"/>
    </row>
    <row r="82" s="1" customFormat="1" ht="18.75" spans="1:6">
      <c r="A82" s="20" t="s">
        <v>123</v>
      </c>
      <c r="B82" s="21" t="s">
        <v>124</v>
      </c>
      <c r="C82" s="22">
        <f t="shared" si="8"/>
        <v>65</v>
      </c>
      <c r="D82" s="23">
        <v>50</v>
      </c>
      <c r="E82" s="22">
        <v>15</v>
      </c>
      <c r="F82" s="24"/>
    </row>
    <row r="83" s="1" customFormat="1" ht="18.75" spans="1:6">
      <c r="A83" s="20" t="s">
        <v>125</v>
      </c>
      <c r="B83" s="21" t="s">
        <v>126</v>
      </c>
      <c r="C83" s="22">
        <f t="shared" si="8"/>
        <v>45</v>
      </c>
      <c r="D83" s="23">
        <v>30</v>
      </c>
      <c r="E83" s="22">
        <v>15</v>
      </c>
      <c r="F83" s="24"/>
    </row>
    <row r="84" s="1" customFormat="1" ht="18.75" spans="1:6">
      <c r="A84" s="20" t="s">
        <v>127</v>
      </c>
      <c r="B84" s="21" t="s">
        <v>128</v>
      </c>
      <c r="C84" s="22">
        <f t="shared" si="8"/>
        <v>10</v>
      </c>
      <c r="D84" s="23"/>
      <c r="E84" s="22">
        <v>10</v>
      </c>
      <c r="F84" s="24"/>
    </row>
    <row r="85" s="1" customFormat="1" ht="18.75" spans="1:6">
      <c r="A85" s="20" t="s">
        <v>129</v>
      </c>
      <c r="B85" s="21" t="s">
        <v>130</v>
      </c>
      <c r="C85" s="22">
        <f t="shared" si="8"/>
        <v>40</v>
      </c>
      <c r="D85" s="23">
        <v>20</v>
      </c>
      <c r="E85" s="22">
        <v>20</v>
      </c>
      <c r="F85" s="24"/>
    </row>
    <row r="86" s="1" customFormat="1" ht="18.75" spans="1:6">
      <c r="A86" s="20" t="s">
        <v>131</v>
      </c>
      <c r="B86" s="21" t="s">
        <v>132</v>
      </c>
      <c r="C86" s="22">
        <f t="shared" si="8"/>
        <v>20</v>
      </c>
      <c r="D86" s="23"/>
      <c r="E86" s="22">
        <v>20</v>
      </c>
      <c r="F86" s="24"/>
    </row>
    <row r="87" s="1" customFormat="1" ht="18.75" spans="1:6">
      <c r="A87" s="20" t="s">
        <v>133</v>
      </c>
      <c r="B87" s="21" t="s">
        <v>134</v>
      </c>
      <c r="C87" s="22">
        <f t="shared" si="8"/>
        <v>0</v>
      </c>
      <c r="D87" s="23"/>
      <c r="E87" s="22"/>
      <c r="F87" s="24"/>
    </row>
    <row r="88" s="1" customFormat="1" ht="18.75" spans="2:6">
      <c r="B88" s="17" t="s">
        <v>135</v>
      </c>
      <c r="C88" s="18">
        <f t="shared" si="8"/>
        <v>105</v>
      </c>
      <c r="D88" s="18">
        <f>D89+D90</f>
        <v>50</v>
      </c>
      <c r="E88" s="18">
        <f>E89+E90</f>
        <v>55</v>
      </c>
      <c r="F88" s="19"/>
    </row>
    <row r="89" s="1" customFormat="1" ht="18.75" spans="1:6">
      <c r="A89" s="20" t="s">
        <v>136</v>
      </c>
      <c r="B89" s="21" t="s">
        <v>137</v>
      </c>
      <c r="C89" s="22">
        <f t="shared" si="8"/>
        <v>20</v>
      </c>
      <c r="D89" s="23"/>
      <c r="E89" s="22">
        <v>20</v>
      </c>
      <c r="F89" s="24"/>
    </row>
    <row r="90" s="1" customFormat="1" ht="18.75" spans="2:6">
      <c r="B90" s="17" t="s">
        <v>138</v>
      </c>
      <c r="C90" s="18">
        <f t="shared" si="8"/>
        <v>85</v>
      </c>
      <c r="D90" s="18">
        <f>D91+D92</f>
        <v>50</v>
      </c>
      <c r="E90" s="18">
        <f>E91+E92</f>
        <v>35</v>
      </c>
      <c r="F90" s="19"/>
    </row>
    <row r="91" s="1" customFormat="1" ht="18.75" spans="2:6">
      <c r="B91" s="17" t="s">
        <v>22</v>
      </c>
      <c r="C91" s="18">
        <f t="shared" si="8"/>
        <v>35</v>
      </c>
      <c r="D91" s="18">
        <f>SUM(D93,D95,D98:D103,D105,D107,D108)</f>
        <v>0</v>
      </c>
      <c r="E91" s="18">
        <f>SUM(E93,E95,E98:E103,E105,E107,E108)</f>
        <v>35</v>
      </c>
      <c r="F91" s="19"/>
    </row>
    <row r="92" s="1" customFormat="1" ht="18.75" spans="2:6">
      <c r="B92" s="17" t="s">
        <v>23</v>
      </c>
      <c r="C92" s="18">
        <f t="shared" si="8"/>
        <v>50</v>
      </c>
      <c r="D92" s="18">
        <f>SUM(D94,D96:D97,D104,D106)</f>
        <v>50</v>
      </c>
      <c r="E92" s="18">
        <f>SUM(E94,E96:E97,E104,E106)</f>
        <v>0</v>
      </c>
      <c r="F92" s="19"/>
    </row>
    <row r="93" s="1" customFormat="1" ht="18.75" spans="1:6">
      <c r="A93" s="20" t="s">
        <v>139</v>
      </c>
      <c r="B93" s="21" t="s">
        <v>140</v>
      </c>
      <c r="C93" s="22">
        <f t="shared" si="8"/>
        <v>15</v>
      </c>
      <c r="D93" s="23"/>
      <c r="E93" s="22">
        <v>15</v>
      </c>
      <c r="F93" s="24"/>
    </row>
    <row r="94" s="1" customFormat="1" ht="18.75" spans="1:6">
      <c r="A94" s="20" t="s">
        <v>141</v>
      </c>
      <c r="B94" s="21" t="s">
        <v>142</v>
      </c>
      <c r="C94" s="22">
        <f t="shared" si="8"/>
        <v>0</v>
      </c>
      <c r="D94" s="23"/>
      <c r="E94" s="22"/>
      <c r="F94" s="24"/>
    </row>
    <row r="95" s="1" customFormat="1" ht="18.75" spans="1:6">
      <c r="A95" s="20" t="s">
        <v>143</v>
      </c>
      <c r="B95" s="21" t="s">
        <v>144</v>
      </c>
      <c r="C95" s="22">
        <f t="shared" si="8"/>
        <v>20</v>
      </c>
      <c r="D95" s="23"/>
      <c r="E95" s="22">
        <v>20</v>
      </c>
      <c r="F95" s="24"/>
    </row>
    <row r="96" s="1" customFormat="1" ht="18.75" spans="1:6">
      <c r="A96" s="20" t="s">
        <v>145</v>
      </c>
      <c r="B96" s="21" t="s">
        <v>146</v>
      </c>
      <c r="C96" s="22">
        <f t="shared" si="8"/>
        <v>0</v>
      </c>
      <c r="D96" s="23"/>
      <c r="E96" s="22"/>
      <c r="F96" s="24"/>
    </row>
    <row r="97" s="1" customFormat="1" ht="18.75" spans="1:6">
      <c r="A97" s="20" t="s">
        <v>147</v>
      </c>
      <c r="B97" s="21" t="s">
        <v>148</v>
      </c>
      <c r="C97" s="22">
        <f t="shared" si="8"/>
        <v>20</v>
      </c>
      <c r="D97" s="23">
        <v>20</v>
      </c>
      <c r="E97" s="22"/>
      <c r="F97" s="24"/>
    </row>
    <row r="98" s="1" customFormat="1" ht="18.75" spans="1:6">
      <c r="A98" s="20" t="s">
        <v>149</v>
      </c>
      <c r="B98" s="21" t="s">
        <v>150</v>
      </c>
      <c r="C98" s="22">
        <f t="shared" si="8"/>
        <v>0</v>
      </c>
      <c r="D98" s="23"/>
      <c r="E98" s="22"/>
      <c r="F98" s="24"/>
    </row>
    <row r="99" s="1" customFormat="1" ht="18.75" spans="1:6">
      <c r="A99" s="20" t="s">
        <v>151</v>
      </c>
      <c r="B99" s="21" t="s">
        <v>152</v>
      </c>
      <c r="C99" s="22">
        <f t="shared" si="8"/>
        <v>0</v>
      </c>
      <c r="D99" s="23"/>
      <c r="E99" s="22"/>
      <c r="F99" s="24"/>
    </row>
    <row r="100" s="1" customFormat="1" ht="18.75" spans="1:6">
      <c r="A100" s="20" t="s">
        <v>153</v>
      </c>
      <c r="B100" s="21" t="s">
        <v>154</v>
      </c>
      <c r="C100" s="22">
        <f t="shared" si="8"/>
        <v>0</v>
      </c>
      <c r="D100" s="23"/>
      <c r="E100" s="22"/>
      <c r="F100" s="24"/>
    </row>
    <row r="101" s="1" customFormat="1" ht="18.75" spans="1:6">
      <c r="A101" s="20" t="s">
        <v>155</v>
      </c>
      <c r="B101" s="21" t="s">
        <v>156</v>
      </c>
      <c r="C101" s="22">
        <f t="shared" si="8"/>
        <v>0</v>
      </c>
      <c r="D101" s="23"/>
      <c r="E101" s="22"/>
      <c r="F101" s="24"/>
    </row>
    <row r="102" s="1" customFormat="1" ht="18.75" spans="1:6">
      <c r="A102" s="20" t="s">
        <v>157</v>
      </c>
      <c r="B102" s="21" t="s">
        <v>158</v>
      </c>
      <c r="C102" s="22">
        <f t="shared" si="8"/>
        <v>0</v>
      </c>
      <c r="D102" s="23"/>
      <c r="E102" s="22"/>
      <c r="F102" s="24"/>
    </row>
    <row r="103" s="1" customFormat="1" ht="18.75" spans="1:6">
      <c r="A103" s="20" t="s">
        <v>159</v>
      </c>
      <c r="B103" s="21" t="s">
        <v>160</v>
      </c>
      <c r="C103" s="22">
        <f t="shared" si="8"/>
        <v>0</v>
      </c>
      <c r="D103" s="23"/>
      <c r="E103" s="22"/>
      <c r="F103" s="24"/>
    </row>
    <row r="104" s="1" customFormat="1" ht="18.75" spans="1:6">
      <c r="A104" s="20" t="s">
        <v>161</v>
      </c>
      <c r="B104" s="21" t="s">
        <v>162</v>
      </c>
      <c r="C104" s="22">
        <f t="shared" si="8"/>
        <v>30</v>
      </c>
      <c r="D104" s="23">
        <v>30</v>
      </c>
      <c r="E104" s="22"/>
      <c r="F104" s="24"/>
    </row>
    <row r="105" s="1" customFormat="1" ht="18.75" spans="1:6">
      <c r="A105" s="20" t="s">
        <v>163</v>
      </c>
      <c r="B105" s="21" t="s">
        <v>164</v>
      </c>
      <c r="C105" s="22">
        <f t="shared" si="8"/>
        <v>0</v>
      </c>
      <c r="D105" s="23"/>
      <c r="E105" s="22"/>
      <c r="F105" s="24"/>
    </row>
    <row r="106" s="1" customFormat="1" ht="18.75" spans="1:6">
      <c r="A106" s="20" t="s">
        <v>165</v>
      </c>
      <c r="B106" s="21" t="s">
        <v>166</v>
      </c>
      <c r="C106" s="22">
        <f t="shared" si="8"/>
        <v>0</v>
      </c>
      <c r="D106" s="23"/>
      <c r="E106" s="22"/>
      <c r="F106" s="24"/>
    </row>
    <row r="107" s="1" customFormat="1" ht="18.75" spans="1:6">
      <c r="A107" s="20" t="s">
        <v>167</v>
      </c>
      <c r="B107" s="21" t="s">
        <v>168</v>
      </c>
      <c r="C107" s="22">
        <f t="shared" si="8"/>
        <v>0</v>
      </c>
      <c r="D107" s="23"/>
      <c r="E107" s="22"/>
      <c r="F107" s="24"/>
    </row>
    <row r="108" s="1" customFormat="1" ht="18.75" spans="1:6">
      <c r="A108" s="20" t="s">
        <v>169</v>
      </c>
      <c r="B108" s="21" t="s">
        <v>170</v>
      </c>
      <c r="C108" s="22">
        <f t="shared" si="8"/>
        <v>0</v>
      </c>
      <c r="D108" s="23"/>
      <c r="E108" s="22"/>
      <c r="F108" s="24"/>
    </row>
    <row r="109" s="1" customFormat="1" ht="18.75" spans="2:6">
      <c r="B109" s="17" t="s">
        <v>171</v>
      </c>
      <c r="C109" s="18">
        <f t="shared" si="8"/>
        <v>105</v>
      </c>
      <c r="D109" s="27">
        <v>20</v>
      </c>
      <c r="E109" s="18">
        <v>85</v>
      </c>
      <c r="F109" s="19"/>
    </row>
    <row r="110" s="1" customFormat="1" ht="18.75" spans="1:6">
      <c r="A110" s="20" t="s">
        <v>172</v>
      </c>
      <c r="B110" s="21" t="s">
        <v>173</v>
      </c>
      <c r="C110" s="22">
        <f t="shared" si="8"/>
        <v>10</v>
      </c>
      <c r="D110" s="23"/>
      <c r="E110" s="22">
        <v>10</v>
      </c>
      <c r="F110" s="24"/>
    </row>
    <row r="111" s="1" customFormat="1" ht="18.75" spans="2:6">
      <c r="B111" s="17" t="s">
        <v>174</v>
      </c>
      <c r="C111" s="18">
        <f t="shared" si="8"/>
        <v>95</v>
      </c>
      <c r="D111" s="18">
        <f>D112+D113</f>
        <v>20</v>
      </c>
      <c r="E111" s="18">
        <f>E112+E113</f>
        <v>75</v>
      </c>
      <c r="F111" s="19"/>
    </row>
    <row r="112" s="1" customFormat="1" ht="18.75" spans="2:6">
      <c r="B112" s="17" t="s">
        <v>22</v>
      </c>
      <c r="C112" s="18">
        <f t="shared" si="8"/>
        <v>0</v>
      </c>
      <c r="D112" s="18">
        <f>D114</f>
        <v>0</v>
      </c>
      <c r="E112" s="18">
        <f>E114</f>
        <v>0</v>
      </c>
      <c r="F112" s="19"/>
    </row>
    <row r="113" s="1" customFormat="1" ht="18.75" spans="2:6">
      <c r="B113" s="17" t="s">
        <v>23</v>
      </c>
      <c r="C113" s="18">
        <f t="shared" si="8"/>
        <v>95</v>
      </c>
      <c r="D113" s="18">
        <f>SUM(D115:D121)</f>
        <v>20</v>
      </c>
      <c r="E113" s="18">
        <f>SUM(E115:E121)</f>
        <v>75</v>
      </c>
      <c r="F113" s="19"/>
    </row>
    <row r="114" s="1" customFormat="1" ht="18.75" spans="1:6">
      <c r="A114" s="20" t="s">
        <v>175</v>
      </c>
      <c r="B114" s="21" t="s">
        <v>176</v>
      </c>
      <c r="C114" s="22">
        <f t="shared" si="8"/>
        <v>0</v>
      </c>
      <c r="D114" s="23"/>
      <c r="E114" s="22"/>
      <c r="F114" s="24"/>
    </row>
    <row r="115" s="1" customFormat="1" ht="18.75" spans="1:6">
      <c r="A115" s="20" t="s">
        <v>177</v>
      </c>
      <c r="B115" s="21" t="s">
        <v>178</v>
      </c>
      <c r="C115" s="22">
        <f t="shared" si="8"/>
        <v>15</v>
      </c>
      <c r="D115" s="23"/>
      <c r="E115" s="22">
        <v>15</v>
      </c>
      <c r="F115" s="24"/>
    </row>
    <row r="116" s="1" customFormat="1" ht="18.75" spans="1:6">
      <c r="A116" s="20" t="s">
        <v>179</v>
      </c>
      <c r="B116" s="21" t="s">
        <v>180</v>
      </c>
      <c r="C116" s="22">
        <f t="shared" si="8"/>
        <v>15</v>
      </c>
      <c r="D116" s="23"/>
      <c r="E116" s="22">
        <v>15</v>
      </c>
      <c r="F116" s="24"/>
    </row>
    <row r="117" s="1" customFormat="1" ht="18.75" spans="1:6">
      <c r="A117" s="20" t="s">
        <v>181</v>
      </c>
      <c r="B117" s="21" t="s">
        <v>182</v>
      </c>
      <c r="C117" s="22">
        <f t="shared" si="8"/>
        <v>35</v>
      </c>
      <c r="D117" s="23">
        <v>20</v>
      </c>
      <c r="E117" s="22">
        <v>15</v>
      </c>
      <c r="F117" s="24"/>
    </row>
    <row r="118" s="1" customFormat="1" ht="18.75" spans="1:6">
      <c r="A118" s="20" t="s">
        <v>183</v>
      </c>
      <c r="B118" s="21" t="s">
        <v>184</v>
      </c>
      <c r="C118" s="22">
        <f t="shared" si="8"/>
        <v>20</v>
      </c>
      <c r="D118" s="23"/>
      <c r="E118" s="22">
        <v>20</v>
      </c>
      <c r="F118" s="24"/>
    </row>
    <row r="119" s="1" customFormat="1" ht="18.75" spans="1:6">
      <c r="A119" s="20" t="s">
        <v>185</v>
      </c>
      <c r="B119" s="21" t="s">
        <v>186</v>
      </c>
      <c r="C119" s="22">
        <f t="shared" si="8"/>
        <v>10</v>
      </c>
      <c r="D119" s="23"/>
      <c r="E119" s="22">
        <v>10</v>
      </c>
      <c r="F119" s="24"/>
    </row>
    <row r="120" s="1" customFormat="1" ht="18.75" spans="1:6">
      <c r="A120" s="20" t="s">
        <v>187</v>
      </c>
      <c r="B120" s="21" t="s">
        <v>188</v>
      </c>
      <c r="C120" s="22">
        <f t="shared" si="8"/>
        <v>0</v>
      </c>
      <c r="D120" s="23"/>
      <c r="E120" s="22"/>
      <c r="F120" s="24"/>
    </row>
    <row r="121" s="1" customFormat="1" ht="18.75" spans="1:6">
      <c r="A121" s="20" t="s">
        <v>189</v>
      </c>
      <c r="B121" s="21" t="s">
        <v>190</v>
      </c>
      <c r="C121" s="22">
        <f t="shared" si="8"/>
        <v>0</v>
      </c>
      <c r="D121" s="23"/>
      <c r="E121" s="22"/>
      <c r="F121" s="24"/>
    </row>
    <row r="122" s="1" customFormat="1" ht="18.75" spans="2:6">
      <c r="B122" s="17" t="s">
        <v>191</v>
      </c>
      <c r="C122" s="18">
        <f t="shared" si="8"/>
        <v>175</v>
      </c>
      <c r="D122" s="18">
        <f>D123+D124</f>
        <v>160</v>
      </c>
      <c r="E122" s="18">
        <f>E123+E124</f>
        <v>15</v>
      </c>
      <c r="F122" s="19"/>
    </row>
    <row r="123" s="1" customFormat="1" ht="18.75" spans="1:6">
      <c r="A123" s="20" t="s">
        <v>192</v>
      </c>
      <c r="B123" s="21" t="s">
        <v>193</v>
      </c>
      <c r="C123" s="22">
        <f t="shared" si="8"/>
        <v>15</v>
      </c>
      <c r="D123" s="23"/>
      <c r="E123" s="22">
        <v>15</v>
      </c>
      <c r="F123" s="24"/>
    </row>
    <row r="124" s="1" customFormat="1" ht="18.75" spans="2:6">
      <c r="B124" s="17" t="s">
        <v>194</v>
      </c>
      <c r="C124" s="18">
        <f t="shared" si="8"/>
        <v>160</v>
      </c>
      <c r="D124" s="18">
        <f>D125+D126</f>
        <v>160</v>
      </c>
      <c r="E124" s="18">
        <f>E125+E126</f>
        <v>0</v>
      </c>
      <c r="F124" s="19"/>
    </row>
    <row r="125" s="1" customFormat="1" ht="18.75" spans="2:6">
      <c r="B125" s="17" t="s">
        <v>22</v>
      </c>
      <c r="C125" s="18">
        <f t="shared" si="8"/>
        <v>0</v>
      </c>
      <c r="D125" s="18">
        <f>D127+D130</f>
        <v>0</v>
      </c>
      <c r="E125" s="18">
        <f>E127+E130</f>
        <v>0</v>
      </c>
      <c r="F125" s="19"/>
    </row>
    <row r="126" s="1" customFormat="1" ht="18.75" spans="2:6">
      <c r="B126" s="17" t="s">
        <v>23</v>
      </c>
      <c r="C126" s="18">
        <f t="shared" si="8"/>
        <v>160</v>
      </c>
      <c r="D126" s="18">
        <f>SUM(D128:D129,D131:D136)</f>
        <v>160</v>
      </c>
      <c r="E126" s="18">
        <f>SUM(E128:E129,E131:E136)</f>
        <v>0</v>
      </c>
      <c r="F126" s="19"/>
    </row>
    <row r="127" s="1" customFormat="1" ht="18.75" spans="1:6">
      <c r="A127" s="20" t="s">
        <v>195</v>
      </c>
      <c r="B127" s="21" t="s">
        <v>196</v>
      </c>
      <c r="C127" s="22">
        <f t="shared" si="8"/>
        <v>0</v>
      </c>
      <c r="D127" s="23"/>
      <c r="E127" s="22"/>
      <c r="F127" s="24"/>
    </row>
    <row r="128" s="1" customFormat="1" ht="18.75" spans="1:6">
      <c r="A128" s="20" t="s">
        <v>197</v>
      </c>
      <c r="B128" s="21" t="s">
        <v>198</v>
      </c>
      <c r="C128" s="22">
        <f t="shared" si="8"/>
        <v>0</v>
      </c>
      <c r="D128" s="23"/>
      <c r="E128" s="22"/>
      <c r="F128" s="24"/>
    </row>
    <row r="129" s="1" customFormat="1" ht="18.75" spans="1:6">
      <c r="A129" s="20" t="s">
        <v>199</v>
      </c>
      <c r="B129" s="21" t="s">
        <v>200</v>
      </c>
      <c r="C129" s="22">
        <f t="shared" si="8"/>
        <v>0</v>
      </c>
      <c r="D129" s="23"/>
      <c r="E129" s="22"/>
      <c r="F129" s="24"/>
    </row>
    <row r="130" s="1" customFormat="1" ht="18.75" spans="1:6">
      <c r="A130" s="20" t="s">
        <v>201</v>
      </c>
      <c r="B130" s="21" t="s">
        <v>202</v>
      </c>
      <c r="C130" s="22">
        <f t="shared" si="8"/>
        <v>0</v>
      </c>
      <c r="D130" s="23"/>
      <c r="E130" s="22"/>
      <c r="F130" s="24"/>
    </row>
    <row r="131" s="1" customFormat="1" ht="18.75" spans="1:6">
      <c r="A131" s="20" t="s">
        <v>203</v>
      </c>
      <c r="B131" s="21" t="s">
        <v>204</v>
      </c>
      <c r="C131" s="22">
        <f t="shared" si="8"/>
        <v>30</v>
      </c>
      <c r="D131" s="23">
        <v>30</v>
      </c>
      <c r="E131" s="22"/>
      <c r="F131" s="24"/>
    </row>
    <row r="132" s="1" customFormat="1" ht="18.75" spans="1:6">
      <c r="A132" s="20" t="s">
        <v>205</v>
      </c>
      <c r="B132" s="21" t="s">
        <v>206</v>
      </c>
      <c r="C132" s="22">
        <f t="shared" si="8"/>
        <v>50</v>
      </c>
      <c r="D132" s="23">
        <v>50</v>
      </c>
      <c r="E132" s="22"/>
      <c r="F132" s="24"/>
    </row>
    <row r="133" s="1" customFormat="1" ht="18.75" spans="1:6">
      <c r="A133" s="20" t="s">
        <v>207</v>
      </c>
      <c r="B133" s="21" t="s">
        <v>208</v>
      </c>
      <c r="C133" s="22">
        <f t="shared" si="8"/>
        <v>30</v>
      </c>
      <c r="D133" s="23">
        <v>30</v>
      </c>
      <c r="E133" s="22"/>
      <c r="F133" s="24"/>
    </row>
    <row r="134" s="1" customFormat="1" ht="18.75" spans="1:6">
      <c r="A134" s="20" t="s">
        <v>209</v>
      </c>
      <c r="B134" s="21" t="s">
        <v>210</v>
      </c>
      <c r="C134" s="22">
        <f t="shared" si="8"/>
        <v>20</v>
      </c>
      <c r="D134" s="23">
        <v>20</v>
      </c>
      <c r="E134" s="22"/>
      <c r="F134" s="24"/>
    </row>
    <row r="135" s="1" customFormat="1" ht="18.75" spans="1:6">
      <c r="A135" s="20" t="s">
        <v>211</v>
      </c>
      <c r="B135" s="21" t="s">
        <v>212</v>
      </c>
      <c r="C135" s="22">
        <f t="shared" ref="C135:C151" si="9">SUM(D135:E135)</f>
        <v>30</v>
      </c>
      <c r="D135" s="23">
        <v>30</v>
      </c>
      <c r="E135" s="22"/>
      <c r="F135" s="24"/>
    </row>
    <row r="136" s="1" customFormat="1" ht="18.75" spans="1:6">
      <c r="A136" s="20" t="s">
        <v>213</v>
      </c>
      <c r="B136" s="21" t="s">
        <v>214</v>
      </c>
      <c r="C136" s="22">
        <f t="shared" si="9"/>
        <v>0</v>
      </c>
      <c r="D136" s="23"/>
      <c r="E136" s="22"/>
      <c r="F136" s="24"/>
    </row>
    <row r="137" s="1" customFormat="1" ht="18.75" spans="2:6">
      <c r="B137" s="17" t="s">
        <v>215</v>
      </c>
      <c r="C137" s="18">
        <f t="shared" si="9"/>
        <v>40</v>
      </c>
      <c r="D137" s="18">
        <f>D138+D139</f>
        <v>30</v>
      </c>
      <c r="E137" s="18">
        <f>E138+E139</f>
        <v>10</v>
      </c>
      <c r="F137" s="19"/>
    </row>
    <row r="138" s="1" customFormat="1" ht="18.75" spans="1:6">
      <c r="A138" s="20" t="s">
        <v>216</v>
      </c>
      <c r="B138" s="21" t="s">
        <v>217</v>
      </c>
      <c r="C138" s="22">
        <f t="shared" si="9"/>
        <v>10</v>
      </c>
      <c r="D138" s="23"/>
      <c r="E138" s="22">
        <v>10</v>
      </c>
      <c r="F138" s="24"/>
    </row>
    <row r="139" s="1" customFormat="1" ht="18.75" spans="2:6">
      <c r="B139" s="17" t="s">
        <v>218</v>
      </c>
      <c r="C139" s="18">
        <f t="shared" si="9"/>
        <v>30</v>
      </c>
      <c r="D139" s="18">
        <f>D140+D141</f>
        <v>30</v>
      </c>
      <c r="E139" s="18">
        <f>E140+E141</f>
        <v>0</v>
      </c>
      <c r="F139" s="19"/>
    </row>
    <row r="140" s="1" customFormat="1" ht="18.75" spans="2:6">
      <c r="B140" s="17" t="s">
        <v>22</v>
      </c>
      <c r="C140" s="18">
        <f t="shared" si="9"/>
        <v>30</v>
      </c>
      <c r="D140" s="18">
        <f>SUM(D142:D144,D147:D149)</f>
        <v>30</v>
      </c>
      <c r="E140" s="18">
        <f>SUM(E142:E144,E147:E149)</f>
        <v>0</v>
      </c>
      <c r="F140" s="19"/>
    </row>
    <row r="141" s="1" customFormat="1" ht="18.75" spans="2:6">
      <c r="B141" s="17" t="s">
        <v>23</v>
      </c>
      <c r="C141" s="18">
        <f t="shared" si="9"/>
        <v>0</v>
      </c>
      <c r="D141" s="18">
        <f>SUM(D145:D146)</f>
        <v>0</v>
      </c>
      <c r="E141" s="18">
        <f>SUM(E145:E146)</f>
        <v>0</v>
      </c>
      <c r="F141" s="19"/>
    </row>
    <row r="142" s="1" customFormat="1" ht="18.75" spans="1:6">
      <c r="A142" s="20" t="s">
        <v>219</v>
      </c>
      <c r="B142" s="21" t="s">
        <v>220</v>
      </c>
      <c r="C142" s="22">
        <f t="shared" si="9"/>
        <v>0</v>
      </c>
      <c r="D142" s="23"/>
      <c r="E142" s="22"/>
      <c r="F142" s="24"/>
    </row>
    <row r="143" s="1" customFormat="1" ht="18.75" spans="1:6">
      <c r="A143" s="20" t="s">
        <v>221</v>
      </c>
      <c r="B143" s="21" t="s">
        <v>222</v>
      </c>
      <c r="C143" s="22">
        <f t="shared" si="9"/>
        <v>0</v>
      </c>
      <c r="D143" s="23"/>
      <c r="E143" s="22"/>
      <c r="F143" s="24"/>
    </row>
    <row r="144" s="1" customFormat="1" ht="18.75" spans="1:6">
      <c r="A144" s="20" t="s">
        <v>223</v>
      </c>
      <c r="B144" s="21" t="s">
        <v>224</v>
      </c>
      <c r="C144" s="22">
        <f t="shared" si="9"/>
        <v>0</v>
      </c>
      <c r="D144" s="23"/>
      <c r="E144" s="22"/>
      <c r="F144" s="24"/>
    </row>
    <row r="145" s="1" customFormat="1" ht="18.75" spans="1:6">
      <c r="A145" s="20" t="s">
        <v>225</v>
      </c>
      <c r="B145" s="21" t="s">
        <v>226</v>
      </c>
      <c r="C145" s="22">
        <f t="shared" si="9"/>
        <v>0</v>
      </c>
      <c r="D145" s="23"/>
      <c r="E145" s="22"/>
      <c r="F145" s="24"/>
    </row>
    <row r="146" s="1" customFormat="1" ht="18.75" spans="1:6">
      <c r="A146" s="20" t="s">
        <v>227</v>
      </c>
      <c r="B146" s="21" t="s">
        <v>228</v>
      </c>
      <c r="C146" s="22">
        <f t="shared" si="9"/>
        <v>0</v>
      </c>
      <c r="D146" s="23"/>
      <c r="E146" s="22"/>
      <c r="F146" s="24"/>
    </row>
    <row r="147" s="1" customFormat="1" ht="18.75" spans="1:6">
      <c r="A147" s="20" t="s">
        <v>229</v>
      </c>
      <c r="B147" s="21" t="s">
        <v>230</v>
      </c>
      <c r="C147" s="22">
        <f t="shared" si="9"/>
        <v>30</v>
      </c>
      <c r="D147" s="23">
        <v>30</v>
      </c>
      <c r="E147" s="22"/>
      <c r="F147" s="24"/>
    </row>
    <row r="148" s="1" customFormat="1" ht="18.75" spans="1:6">
      <c r="A148" s="20" t="s">
        <v>231</v>
      </c>
      <c r="B148" s="21" t="s">
        <v>232</v>
      </c>
      <c r="C148" s="22">
        <f t="shared" si="9"/>
        <v>0</v>
      </c>
      <c r="D148" s="23"/>
      <c r="E148" s="22"/>
      <c r="F148" s="24"/>
    </row>
    <row r="149" s="1" customFormat="1" ht="18.75" spans="1:6">
      <c r="A149" s="28" t="s">
        <v>233</v>
      </c>
      <c r="B149" s="29" t="s">
        <v>234</v>
      </c>
      <c r="C149" s="22">
        <f t="shared" si="9"/>
        <v>0</v>
      </c>
      <c r="D149" s="23"/>
      <c r="E149" s="22"/>
      <c r="F149" s="30"/>
    </row>
    <row r="150" ht="18.75" spans="1:6">
      <c r="A150" s="31" t="s">
        <v>235</v>
      </c>
      <c r="B150" s="17" t="s">
        <v>236</v>
      </c>
      <c r="C150" s="18">
        <f t="shared" si="9"/>
        <v>0</v>
      </c>
      <c r="D150" s="27"/>
      <c r="E150" s="18"/>
      <c r="F150" s="19"/>
    </row>
    <row r="151" ht="18.75" spans="1:6">
      <c r="A151" s="32"/>
      <c r="B151" s="33" t="s">
        <v>237</v>
      </c>
      <c r="C151" s="18">
        <f t="shared" si="9"/>
        <v>0</v>
      </c>
      <c r="D151" s="27"/>
      <c r="E151" s="18"/>
      <c r="F151" s="19"/>
    </row>
  </sheetData>
  <mergeCells count="4">
    <mergeCell ref="B2:F2"/>
    <mergeCell ref="C4:E4"/>
    <mergeCell ref="B4:B5"/>
    <mergeCell ref="F4:F5"/>
  </mergeCells>
  <printOptions horizontalCentered="1"/>
  <pageMargins left="0.275" right="0.118055555555556" top="0.156944444444444" bottom="0.314583333333333" header="0.156944444444444" footer="0.118055555555556"/>
  <pageSetup paperSize="9" scale="80" fitToHeight="3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农作物病虫害防治</vt:lpstr>
      <vt:lpstr>农作物病虫害防治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2019-04-05T02:42:00Z</dcterms:created>
  <dcterms:modified xsi:type="dcterms:W3CDTF">2019-06-14T07:29:43Z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