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160" windowHeight="8987"/>
  </bookViews>
  <sheets>
    <sheet name="Sheet1" sheetId="1" r:id="rId1"/>
  </sheets>
  <definedNames>
    <definedName name="_xlnm._FilterDatabase" localSheetId="0" hidden="1">Sheet1!$A$5:$D$146</definedName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<sst xmlns="http://schemas.openxmlformats.org/spreadsheetml/2006/main" count="253" uniqueCount="237">
  <si>
    <t>附件1</t>
  </si>
  <si>
    <t>提前下达2025年省级财政衔接推进乡村振兴（巩固脱贫成果
和乡村振兴任务）补助资金安排情况表</t>
  </si>
  <si>
    <t>[制表]农业处</t>
  </si>
  <si>
    <t xml:space="preserve"> 单位：万元</t>
  </si>
  <si>
    <t>单位编码</t>
  </si>
  <si>
    <t>单   位</t>
  </si>
  <si>
    <t>省级资金分配金额</t>
  </si>
  <si>
    <t>备 注</t>
  </si>
  <si>
    <t xml:space="preserve">      合      计</t>
  </si>
  <si>
    <t>省级主管部门合计</t>
  </si>
  <si>
    <t>**</t>
  </si>
  <si>
    <t xml:space="preserve">         市州本级小计</t>
  </si>
  <si>
    <t xml:space="preserve">         县区级小计</t>
  </si>
  <si>
    <t xml:space="preserve">      非省直管区县小计</t>
  </si>
  <si>
    <t xml:space="preserve">   省直管县小计</t>
  </si>
  <si>
    <t xml:space="preserve">    贵阳市</t>
  </si>
  <si>
    <t>901105001</t>
  </si>
  <si>
    <t xml:space="preserve">      贵阳市本级</t>
  </si>
  <si>
    <t xml:space="preserve">      贵阳市区县合计</t>
  </si>
  <si>
    <t xml:space="preserve">      其中：非省直管县小计</t>
  </si>
  <si>
    <t xml:space="preserve">            省直管县小计</t>
  </si>
  <si>
    <t>901006105001</t>
  </si>
  <si>
    <t xml:space="preserve">        乌当区</t>
  </si>
  <si>
    <t>901004105001</t>
  </si>
  <si>
    <t xml:space="preserve">        花溪区</t>
  </si>
  <si>
    <t>901005105001</t>
  </si>
  <si>
    <t xml:space="preserve">        白云区</t>
  </si>
  <si>
    <t>901009105001</t>
  </si>
  <si>
    <t xml:space="preserve">        清镇市△</t>
  </si>
  <si>
    <t>901010105001</t>
  </si>
  <si>
    <t xml:space="preserve">        开阳县△</t>
  </si>
  <si>
    <t>901012105001</t>
  </si>
  <si>
    <t xml:space="preserve">        修文县△</t>
  </si>
  <si>
    <t>901011105001</t>
  </si>
  <si>
    <t xml:space="preserve">        息烽县△</t>
  </si>
  <si>
    <t>901013105001</t>
  </si>
  <si>
    <t xml:space="preserve">        观山湖区</t>
  </si>
  <si>
    <t>901015105001</t>
  </si>
  <si>
    <r>
      <rPr>
        <sz val="14"/>
        <rFont val="宋体"/>
        <charset val="134"/>
      </rPr>
      <t xml:space="preserve"> </t>
    </r>
    <r>
      <rPr>
        <sz val="14"/>
        <rFont val="宋体"/>
        <charset val="134"/>
      </rPr>
      <t xml:space="preserve">       贵阳经济技术开发区</t>
    </r>
  </si>
  <si>
    <t>901014105001</t>
  </si>
  <si>
    <r>
      <rPr>
        <sz val="14"/>
        <rFont val="宋体"/>
        <charset val="134"/>
      </rPr>
      <t xml:space="preserve"> </t>
    </r>
    <r>
      <rPr>
        <sz val="14"/>
        <rFont val="宋体"/>
        <charset val="134"/>
      </rPr>
      <t xml:space="preserve">       贵阳综合保税区</t>
    </r>
  </si>
  <si>
    <t xml:space="preserve">    六盘水市</t>
  </si>
  <si>
    <t>909105001</t>
  </si>
  <si>
    <t xml:space="preserve">      六盘水市本级</t>
  </si>
  <si>
    <t xml:space="preserve">      六盘水市区县合计</t>
  </si>
  <si>
    <t>909002105001</t>
  </si>
  <si>
    <t xml:space="preserve">        六枝特区△</t>
  </si>
  <si>
    <t>909005105001</t>
  </si>
  <si>
    <t xml:space="preserve">        盘州市△</t>
  </si>
  <si>
    <t>909003105001</t>
  </si>
  <si>
    <t xml:space="preserve">        水城区</t>
  </si>
  <si>
    <t>909004105001</t>
  </si>
  <si>
    <t xml:space="preserve">        钟山区</t>
  </si>
  <si>
    <t xml:space="preserve">    遵义市</t>
  </si>
  <si>
    <t>907105001</t>
  </si>
  <si>
    <t xml:space="preserve">      遵义市本级</t>
  </si>
  <si>
    <t>新蒲新区</t>
  </si>
  <si>
    <t xml:space="preserve">      遵义市区县合计</t>
  </si>
  <si>
    <t>907002105001</t>
  </si>
  <si>
    <t xml:space="preserve">        红花岗区</t>
  </si>
  <si>
    <t>907015105001</t>
  </si>
  <si>
    <t xml:space="preserve">        汇川区</t>
  </si>
  <si>
    <t>907003105001</t>
  </si>
  <si>
    <t xml:space="preserve">        播州区</t>
  </si>
  <si>
    <t>907004105001</t>
  </si>
  <si>
    <t xml:space="preserve">        桐梓县△</t>
  </si>
  <si>
    <t>907005105001</t>
  </si>
  <si>
    <t xml:space="preserve">        绥阳县△</t>
  </si>
  <si>
    <t>907006105001</t>
  </si>
  <si>
    <t xml:space="preserve">        湄潭县△</t>
  </si>
  <si>
    <t>907007105001</t>
  </si>
  <si>
    <t xml:space="preserve">        凤冈县△</t>
  </si>
  <si>
    <t>907008105001</t>
  </si>
  <si>
    <t xml:space="preserve">        余庆县△</t>
  </si>
  <si>
    <t>907009105001</t>
  </si>
  <si>
    <t xml:space="preserve">        仁怀市△</t>
  </si>
  <si>
    <t>907010105001</t>
  </si>
  <si>
    <t xml:space="preserve">        赤水市△</t>
  </si>
  <si>
    <t>907011105001</t>
  </si>
  <si>
    <t xml:space="preserve">        习水县△</t>
  </si>
  <si>
    <t>907012105001</t>
  </si>
  <si>
    <t xml:space="preserve">        正安县△</t>
  </si>
  <si>
    <t>907013105001</t>
  </si>
  <si>
    <t xml:space="preserve">        道真仡佬族苗族自治县△</t>
  </si>
  <si>
    <t>907014105001</t>
  </si>
  <si>
    <t xml:space="preserve">        务川仡佬族苗族自治县△</t>
  </si>
  <si>
    <t xml:space="preserve">    安顺市</t>
  </si>
  <si>
    <t>902105001</t>
  </si>
  <si>
    <t xml:space="preserve">      安顺市本级</t>
  </si>
  <si>
    <t>黄果树旅游区</t>
  </si>
  <si>
    <t xml:space="preserve">      安顺市区县合计</t>
  </si>
  <si>
    <t>902002105001</t>
  </si>
  <si>
    <t xml:space="preserve">        西秀区</t>
  </si>
  <si>
    <t>902003105001</t>
  </si>
  <si>
    <t xml:space="preserve">        平坝区</t>
  </si>
  <si>
    <t>902004105001</t>
  </si>
  <si>
    <t xml:space="preserve">        普定县△</t>
  </si>
  <si>
    <t>902005105001</t>
  </si>
  <si>
    <t xml:space="preserve">        镇宁布依族苗族自治县△</t>
  </si>
  <si>
    <t>902006105001</t>
  </si>
  <si>
    <t xml:space="preserve">        关岭布依族苗族自治县△</t>
  </si>
  <si>
    <t>902007105001</t>
  </si>
  <si>
    <t xml:space="preserve">        紫云苗族布依族自治县△</t>
  </si>
  <si>
    <t>902009105001</t>
  </si>
  <si>
    <r>
      <rPr>
        <sz val="14"/>
        <rFont val="宋体"/>
        <charset val="134"/>
      </rPr>
      <t xml:space="preserve"> </t>
    </r>
    <r>
      <rPr>
        <sz val="14"/>
        <rFont val="宋体"/>
        <charset val="134"/>
      </rPr>
      <t xml:space="preserve">       安顺经济技术开发区</t>
    </r>
  </si>
  <si>
    <t xml:space="preserve">    黔南布依族苗族自治州</t>
  </si>
  <si>
    <t>904105001</t>
  </si>
  <si>
    <t xml:space="preserve">      黔南布依族苗族自治州本级</t>
  </si>
  <si>
    <t>都匀经开区</t>
  </si>
  <si>
    <t xml:space="preserve">      黔南布依族苗族自治州区县合计</t>
  </si>
  <si>
    <t>904002105001</t>
  </si>
  <si>
    <t xml:space="preserve">        都匀市</t>
  </si>
  <si>
    <t>904003105001</t>
  </si>
  <si>
    <t xml:space="preserve">        独山县△</t>
  </si>
  <si>
    <t>904004105001</t>
  </si>
  <si>
    <t xml:space="preserve">        平塘县△</t>
  </si>
  <si>
    <t>904005105001</t>
  </si>
  <si>
    <t xml:space="preserve">        荔波县△</t>
  </si>
  <si>
    <t>904006105001</t>
  </si>
  <si>
    <t xml:space="preserve">        三都水族自治县△</t>
  </si>
  <si>
    <t>904007105001</t>
  </si>
  <si>
    <t xml:space="preserve">        福泉市△</t>
  </si>
  <si>
    <t>904008105001</t>
  </si>
  <si>
    <t xml:space="preserve">        瓮安县△</t>
  </si>
  <si>
    <t>904009105001</t>
  </si>
  <si>
    <t xml:space="preserve">        贵定县△</t>
  </si>
  <si>
    <t>904010105001</t>
  </si>
  <si>
    <t xml:space="preserve">        龙里县△</t>
  </si>
  <si>
    <t>904011105001</t>
  </si>
  <si>
    <t xml:space="preserve">        惠水县△</t>
  </si>
  <si>
    <t>904012105001</t>
  </si>
  <si>
    <t xml:space="preserve">        长顺县△</t>
  </si>
  <si>
    <t>904013105001</t>
  </si>
  <si>
    <t xml:space="preserve">        罗甸县△</t>
  </si>
  <si>
    <t xml:space="preserve">    黔东南苗族侗族自治州</t>
  </si>
  <si>
    <t>903105001</t>
  </si>
  <si>
    <t xml:space="preserve">      黔东南苗族侗族自治州本级</t>
  </si>
  <si>
    <t xml:space="preserve">      黔东南苗族侗族自治州区县合计</t>
  </si>
  <si>
    <t>903001105001</t>
  </si>
  <si>
    <t xml:space="preserve">        凯里市</t>
  </si>
  <si>
    <t>903006105001</t>
  </si>
  <si>
    <t xml:space="preserve">        黄平县△</t>
  </si>
  <si>
    <t>903003105001</t>
  </si>
  <si>
    <t xml:space="preserve">        麻江县</t>
  </si>
  <si>
    <t>903004105001</t>
  </si>
  <si>
    <t xml:space="preserve">        丹寨县△</t>
  </si>
  <si>
    <t>903005105001</t>
  </si>
  <si>
    <t xml:space="preserve">        雷山县△</t>
  </si>
  <si>
    <t>903007105001</t>
  </si>
  <si>
    <t xml:space="preserve">        施秉县</t>
  </si>
  <si>
    <t>903008105001</t>
  </si>
  <si>
    <t xml:space="preserve">        镇远县</t>
  </si>
  <si>
    <t>903009105001</t>
  </si>
  <si>
    <t xml:space="preserve">        三穗县</t>
  </si>
  <si>
    <t>903010105001</t>
  </si>
  <si>
    <t xml:space="preserve">        岑巩县</t>
  </si>
  <si>
    <t>903011105001</t>
  </si>
  <si>
    <t xml:space="preserve">        天柱县</t>
  </si>
  <si>
    <t>903012105001</t>
  </si>
  <si>
    <t xml:space="preserve">        锦屏县</t>
  </si>
  <si>
    <t>903013105001</t>
  </si>
  <si>
    <t xml:space="preserve">        黎平县△</t>
  </si>
  <si>
    <t>903014105001</t>
  </si>
  <si>
    <t xml:space="preserve">        榕江县</t>
  </si>
  <si>
    <t>903015105001</t>
  </si>
  <si>
    <t xml:space="preserve">        从江县△</t>
  </si>
  <si>
    <t>903016105001</t>
  </si>
  <si>
    <t xml:space="preserve">        剑河县</t>
  </si>
  <si>
    <t>903017105001</t>
  </si>
  <si>
    <t xml:space="preserve">        台江县△</t>
  </si>
  <si>
    <t xml:space="preserve">    毕节市</t>
  </si>
  <si>
    <t>905105001</t>
  </si>
  <si>
    <t xml:space="preserve">      毕节市本级</t>
  </si>
  <si>
    <t>百里杜鹃</t>
  </si>
  <si>
    <t xml:space="preserve">      毕节市县合计</t>
  </si>
  <si>
    <t>905002105001</t>
  </si>
  <si>
    <t xml:space="preserve">        七星关区</t>
  </si>
  <si>
    <t>905003105001</t>
  </si>
  <si>
    <t xml:space="preserve">        大方县△</t>
  </si>
  <si>
    <t>905004105001</t>
  </si>
  <si>
    <t xml:space="preserve">        黔西市△</t>
  </si>
  <si>
    <t>905005105001</t>
  </si>
  <si>
    <t xml:space="preserve">        金沙县△</t>
  </si>
  <si>
    <t>905006105001</t>
  </si>
  <si>
    <t xml:space="preserve">        织金县△</t>
  </si>
  <si>
    <t>905007105001</t>
  </si>
  <si>
    <t xml:space="preserve">        纳雍县△</t>
  </si>
  <si>
    <t>905008105001</t>
  </si>
  <si>
    <t xml:space="preserve">        威宁彝族回族苗族自治县△</t>
  </si>
  <si>
    <t>905009105001</t>
  </si>
  <si>
    <t xml:space="preserve">        赫章县△</t>
  </si>
  <si>
    <t xml:space="preserve">    铜仁市</t>
  </si>
  <si>
    <t>906105001</t>
  </si>
  <si>
    <t xml:space="preserve">      铜仁市本级</t>
  </si>
  <si>
    <t>大龙区171万元，高新区50万元</t>
  </si>
  <si>
    <t xml:space="preserve">      铜仁市区县合计</t>
  </si>
  <si>
    <t>906002105001</t>
  </si>
  <si>
    <t xml:space="preserve">        碧江区</t>
  </si>
  <si>
    <t>906005105001</t>
  </si>
  <si>
    <t xml:space="preserve">        松桃苗族自治县△</t>
  </si>
  <si>
    <t>906003105001</t>
  </si>
  <si>
    <t xml:space="preserve">        玉屏侗族自治县△</t>
  </si>
  <si>
    <t>906004105001</t>
  </si>
  <si>
    <t xml:space="preserve">        万山区</t>
  </si>
  <si>
    <t>906007105001</t>
  </si>
  <si>
    <t xml:space="preserve">        江口县△</t>
  </si>
  <si>
    <t>906006105001</t>
  </si>
  <si>
    <t xml:space="preserve">        石阡县△</t>
  </si>
  <si>
    <t>906008105001</t>
  </si>
  <si>
    <t xml:space="preserve">        印江土家族苗族自治县△</t>
  </si>
  <si>
    <t>906009105001</t>
  </si>
  <si>
    <t xml:space="preserve">        思南县△</t>
  </si>
  <si>
    <t>906010105001</t>
  </si>
  <si>
    <t xml:space="preserve">        德江县△</t>
  </si>
  <si>
    <t>906011105001</t>
  </si>
  <si>
    <t xml:space="preserve">        沿河土家族自治县△</t>
  </si>
  <si>
    <t xml:space="preserve">    黔西南布依族苗族自治州</t>
  </si>
  <si>
    <t>908105001</t>
  </si>
  <si>
    <t xml:space="preserve">      黔西南布依族苗族自治州本级</t>
  </si>
  <si>
    <t xml:space="preserve">      黔西南布依族苗族自治州区县合计</t>
  </si>
  <si>
    <t>908002105001</t>
  </si>
  <si>
    <t xml:space="preserve">        兴义市</t>
  </si>
  <si>
    <t>908003105001</t>
  </si>
  <si>
    <t xml:space="preserve">        兴仁市</t>
  </si>
  <si>
    <t>908009105001</t>
  </si>
  <si>
    <t xml:space="preserve">        贞丰县</t>
  </si>
  <si>
    <t>908007105001</t>
  </si>
  <si>
    <t xml:space="preserve">        册亨县△</t>
  </si>
  <si>
    <t>908008105001</t>
  </si>
  <si>
    <t xml:space="preserve">        望谟县△</t>
  </si>
  <si>
    <t>908006105001</t>
  </si>
  <si>
    <t xml:space="preserve">        普安县</t>
  </si>
  <si>
    <t>908005105001</t>
  </si>
  <si>
    <t xml:space="preserve">        晴隆县</t>
  </si>
  <si>
    <t>908004105001</t>
  </si>
  <si>
    <t xml:space="preserve">        安龙县</t>
  </si>
  <si>
    <t xml:space="preserve">    贵安新区</t>
  </si>
</sst>
</file>

<file path=xl/styles.xml><?xml version="1.0" encoding="utf-8"?>
<styleSheet xmlns="http://schemas.openxmlformats.org/spreadsheetml/2006/main">
  <numFmts count="6">
    <numFmt numFmtId="176" formatCode="#,##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7" formatCode="0.00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宋体"/>
      <charset val="134"/>
    </font>
    <font>
      <sz val="14"/>
      <name val="黑体"/>
      <charset val="134"/>
    </font>
    <font>
      <sz val="18"/>
      <name val="方正小标宋_GBK"/>
      <charset val="134"/>
    </font>
    <font>
      <sz val="10"/>
      <name val="宋体"/>
      <charset val="134"/>
    </font>
    <font>
      <sz val="9"/>
      <name val="宋体"/>
      <charset val="134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5" fillId="9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0" borderId="12" applyNumberFormat="0" applyFon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0" fillId="7" borderId="6" applyNumberFormat="0" applyAlignment="0" applyProtection="0">
      <alignment vertical="center"/>
    </xf>
    <xf numFmtId="0" fontId="17" fillId="7" borderId="9" applyNumberFormat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Border="1" applyAlignment="1"/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 applyProtection="1">
      <alignment vertical="center"/>
    </xf>
    <xf numFmtId="176" fontId="5" fillId="2" borderId="1" xfId="0" applyNumberFormat="1" applyFont="1" applyFill="1" applyBorder="1" applyAlignment="1">
      <alignment horizontal="right" vertical="center" wrapText="1"/>
    </xf>
    <xf numFmtId="176" fontId="5" fillId="2" borderId="1" xfId="0" applyNumberFormat="1" applyFont="1" applyFill="1" applyBorder="1" applyAlignment="1">
      <alignment vertical="center" wrapText="1"/>
    </xf>
    <xf numFmtId="3" fontId="2" fillId="2" borderId="1" xfId="0" applyNumberFormat="1" applyFont="1" applyFill="1" applyBorder="1" applyAlignment="1" applyProtection="1">
      <alignment horizontal="center" vertical="center"/>
    </xf>
    <xf numFmtId="3" fontId="2" fillId="3" borderId="1" xfId="0" applyNumberFormat="1" applyFont="1" applyFill="1" applyBorder="1" applyAlignment="1" applyProtection="1">
      <alignment horizontal="left" vertical="center"/>
    </xf>
    <xf numFmtId="176" fontId="5" fillId="3" borderId="1" xfId="0" applyNumberFormat="1" applyFont="1" applyFill="1" applyBorder="1" applyAlignment="1">
      <alignment horizontal="right" vertical="center" wrapText="1"/>
    </xf>
    <xf numFmtId="176" fontId="5" fillId="3" borderId="1" xfId="0" applyNumberFormat="1" applyFont="1" applyFill="1" applyBorder="1" applyAlignment="1">
      <alignment vertical="center" wrapText="1"/>
    </xf>
    <xf numFmtId="49" fontId="1" fillId="4" borderId="2" xfId="0" applyNumberFormat="1" applyFont="1" applyFill="1" applyBorder="1" applyAlignment="1">
      <alignment horizontal="left"/>
    </xf>
    <xf numFmtId="3" fontId="2" fillId="4" borderId="1" xfId="0" applyNumberFormat="1" applyFont="1" applyFill="1" applyBorder="1" applyAlignment="1" applyProtection="1">
      <alignment horizontal="left" vertical="center"/>
    </xf>
    <xf numFmtId="176" fontId="5" fillId="0" borderId="1" xfId="0" applyNumberFormat="1" applyFont="1" applyFill="1" applyBorder="1" applyAlignment="1">
      <alignment horizontal="right" vertical="center" wrapText="1"/>
    </xf>
    <xf numFmtId="176" fontId="5" fillId="0" borderId="1" xfId="0" applyNumberFormat="1" applyFont="1" applyFill="1" applyBorder="1" applyAlignment="1">
      <alignment vertical="center" wrapText="1"/>
    </xf>
    <xf numFmtId="177" fontId="5" fillId="0" borderId="1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vertical="center" wrapText="1"/>
    </xf>
    <xf numFmtId="49" fontId="1" fillId="4" borderId="0" xfId="0" applyNumberFormat="1" applyFont="1" applyFill="1" applyBorder="1" applyAlignment="1">
      <alignment horizontal="left"/>
    </xf>
    <xf numFmtId="176" fontId="5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justify" vertical="center" wrapText="1"/>
    </xf>
    <xf numFmtId="176" fontId="5" fillId="5" borderId="1" xfId="0" applyNumberFormat="1" applyFont="1" applyFill="1" applyBorder="1" applyAlignment="1">
      <alignment vertical="center" wrapText="1"/>
    </xf>
    <xf numFmtId="49" fontId="1" fillId="4" borderId="3" xfId="0" applyNumberFormat="1" applyFont="1" applyFill="1" applyBorder="1" applyAlignment="1">
      <alignment horizontal="left"/>
    </xf>
    <xf numFmtId="49" fontId="1" fillId="4" borderId="4" xfId="0" applyNumberFormat="1" applyFont="1" applyFill="1" applyBorder="1" applyAlignment="1">
      <alignment horizontal="left"/>
    </xf>
    <xf numFmtId="176" fontId="5" fillId="5" borderId="1" xfId="0" applyNumberFormat="1" applyFont="1" applyFill="1" applyBorder="1" applyAlignment="1">
      <alignment horizontal="right" vertical="center" wrapText="1"/>
    </xf>
    <xf numFmtId="0" fontId="1" fillId="5" borderId="1" xfId="0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D146"/>
  <sheetViews>
    <sheetView tabSelected="1" workbookViewId="0">
      <pane ySplit="4" topLeftCell="A137" activePane="bottomLeft" state="frozen"/>
      <selection/>
      <selection pane="bottomLeft" activeCell="C138" sqref="C138"/>
    </sheetView>
  </sheetViews>
  <sheetFormatPr defaultColWidth="10" defaultRowHeight="15.6" outlineLevelCol="3"/>
  <cols>
    <col min="1" max="1" width="15.4166666666667" style="1" hidden="1" customWidth="1"/>
    <col min="2" max="2" width="46.5555555555556" style="1" customWidth="1"/>
    <col min="3" max="3" width="28.7777777777778" style="1" customWidth="1"/>
    <col min="4" max="4" width="18.5555555555556" style="1" customWidth="1"/>
    <col min="5" max="231" width="10" style="1"/>
  </cols>
  <sheetData>
    <row r="1" ht="23" customHeight="1" spans="2:2">
      <c r="B1" s="3" t="s">
        <v>0</v>
      </c>
    </row>
    <row r="2" s="1" customFormat="1" ht="56" customHeight="1" spans="2:4">
      <c r="B2" s="4" t="s">
        <v>1</v>
      </c>
      <c r="C2" s="5"/>
      <c r="D2" s="5"/>
    </row>
    <row r="3" s="1" customFormat="1" ht="23.25" customHeight="1" spans="2:4">
      <c r="B3" s="6" t="s">
        <v>2</v>
      </c>
      <c r="D3" s="7" t="s">
        <v>3</v>
      </c>
    </row>
    <row r="4" s="2" customFormat="1" ht="54" customHeight="1" spans="1:4">
      <c r="A4" s="2" t="s">
        <v>4</v>
      </c>
      <c r="B4" s="8" t="s">
        <v>5</v>
      </c>
      <c r="C4" s="9" t="s">
        <v>6</v>
      </c>
      <c r="D4" s="9" t="s">
        <v>7</v>
      </c>
    </row>
    <row r="5" s="2" customFormat="1" ht="20.1" customHeight="1" spans="2:4">
      <c r="B5" s="10" t="s">
        <v>8</v>
      </c>
      <c r="C5" s="11">
        <f>C8+C9+C6</f>
        <v>77400</v>
      </c>
      <c r="D5" s="12"/>
    </row>
    <row r="6" s="2" customFormat="1" ht="20.1" hidden="1" customHeight="1" spans="2:4">
      <c r="B6" s="10" t="s">
        <v>9</v>
      </c>
      <c r="C6" s="11">
        <f>C7</f>
        <v>0</v>
      </c>
      <c r="D6" s="12"/>
    </row>
    <row r="7" s="2" customFormat="1" ht="20.1" hidden="1" customHeight="1" spans="2:4">
      <c r="B7" s="10" t="s">
        <v>10</v>
      </c>
      <c r="C7" s="11"/>
      <c r="D7" s="12"/>
    </row>
    <row r="8" s="2" customFormat="1" ht="20.1" customHeight="1" spans="2:4">
      <c r="B8" s="10" t="s">
        <v>11</v>
      </c>
      <c r="C8" s="11">
        <f>C13+C28+C37+C56+C68+C85+C106+C119+C134+C146</f>
        <v>745</v>
      </c>
      <c r="D8" s="12"/>
    </row>
    <row r="9" s="2" customFormat="1" ht="20.1" customHeight="1" spans="2:4">
      <c r="B9" s="10" t="s">
        <v>12</v>
      </c>
      <c r="C9" s="11">
        <f>C10+C11</f>
        <v>76655</v>
      </c>
      <c r="D9" s="12"/>
    </row>
    <row r="10" s="2" customFormat="1" ht="20.1" customHeight="1" spans="2:4">
      <c r="B10" s="13" t="s">
        <v>13</v>
      </c>
      <c r="C10" s="11">
        <f>C15+C30+C39+C58+C70+C87+C108+C121+C136</f>
        <v>18806</v>
      </c>
      <c r="D10" s="12"/>
    </row>
    <row r="11" s="2" customFormat="1" ht="20.1" customHeight="1" spans="2:4">
      <c r="B11" s="13" t="s">
        <v>14</v>
      </c>
      <c r="C11" s="11">
        <f>SUM(C16,C31,C40,C59,C71,C88,C109,C122,C137)</f>
        <v>57849</v>
      </c>
      <c r="D11" s="12"/>
    </row>
    <row r="12" s="2" customFormat="1" ht="20.1" customHeight="1" spans="2:4">
      <c r="B12" s="14" t="s">
        <v>15</v>
      </c>
      <c r="C12" s="15">
        <f>C14+C13</f>
        <v>326</v>
      </c>
      <c r="D12" s="16"/>
    </row>
    <row r="13" s="2" customFormat="1" ht="25" hidden="1" customHeight="1" spans="1:4">
      <c r="A13" s="17" t="s">
        <v>16</v>
      </c>
      <c r="B13" s="18" t="s">
        <v>17</v>
      </c>
      <c r="C13" s="19"/>
      <c r="D13" s="20"/>
    </row>
    <row r="14" s="2" customFormat="1" ht="20.1" customHeight="1" spans="2:4">
      <c r="B14" s="14" t="s">
        <v>18</v>
      </c>
      <c r="C14" s="15">
        <f>C15+C16</f>
        <v>326</v>
      </c>
      <c r="D14" s="16"/>
    </row>
    <row r="15" s="2" customFormat="1" ht="20.1" customHeight="1" spans="2:4">
      <c r="B15" s="14" t="s">
        <v>19</v>
      </c>
      <c r="C15" s="15">
        <f>SUM(C17:C19)+C24+C25+C26</f>
        <v>80</v>
      </c>
      <c r="D15" s="16"/>
    </row>
    <row r="16" s="2" customFormat="1" ht="20.1" customHeight="1" spans="2:4">
      <c r="B16" s="14" t="s">
        <v>20</v>
      </c>
      <c r="C16" s="15">
        <f>SUM(C20:C23)</f>
        <v>246</v>
      </c>
      <c r="D16" s="16"/>
    </row>
    <row r="17" s="2" customFormat="1" ht="20.1" customHeight="1" spans="1:4">
      <c r="A17" s="17" t="s">
        <v>21</v>
      </c>
      <c r="B17" s="18" t="s">
        <v>22</v>
      </c>
      <c r="C17" s="21">
        <v>26</v>
      </c>
      <c r="D17" s="20"/>
    </row>
    <row r="18" s="2" customFormat="1" ht="20.1" customHeight="1" spans="1:4">
      <c r="A18" s="17" t="s">
        <v>23</v>
      </c>
      <c r="B18" s="18" t="s">
        <v>24</v>
      </c>
      <c r="C18" s="21">
        <v>35</v>
      </c>
      <c r="D18" s="20"/>
    </row>
    <row r="19" s="2" customFormat="1" ht="20.1" customHeight="1" spans="1:4">
      <c r="A19" s="17" t="s">
        <v>25</v>
      </c>
      <c r="B19" s="18" t="s">
        <v>26</v>
      </c>
      <c r="C19" s="21">
        <v>2</v>
      </c>
      <c r="D19" s="20"/>
    </row>
    <row r="20" s="2" customFormat="1" ht="20.1" customHeight="1" spans="1:4">
      <c r="A20" s="17" t="s">
        <v>27</v>
      </c>
      <c r="B20" s="18" t="s">
        <v>28</v>
      </c>
      <c r="C20" s="21">
        <v>69</v>
      </c>
      <c r="D20" s="20"/>
    </row>
    <row r="21" s="2" customFormat="1" ht="20.1" customHeight="1" spans="1:4">
      <c r="A21" s="17" t="s">
        <v>29</v>
      </c>
      <c r="B21" s="18" t="s">
        <v>30</v>
      </c>
      <c r="C21" s="21">
        <v>78</v>
      </c>
      <c r="D21" s="20"/>
    </row>
    <row r="22" s="2" customFormat="1" ht="20.1" customHeight="1" spans="1:4">
      <c r="A22" s="17" t="s">
        <v>31</v>
      </c>
      <c r="B22" s="18" t="s">
        <v>32</v>
      </c>
      <c r="C22" s="21">
        <v>44</v>
      </c>
      <c r="D22" s="20"/>
    </row>
    <row r="23" s="2" customFormat="1" ht="20.1" customHeight="1" spans="1:4">
      <c r="A23" s="17" t="s">
        <v>33</v>
      </c>
      <c r="B23" s="18" t="s">
        <v>34</v>
      </c>
      <c r="C23" s="21">
        <v>55</v>
      </c>
      <c r="D23" s="20"/>
    </row>
    <row r="24" s="2" customFormat="1" ht="20.1" customHeight="1" spans="1:4">
      <c r="A24" s="17" t="s">
        <v>35</v>
      </c>
      <c r="B24" s="18" t="s">
        <v>36</v>
      </c>
      <c r="C24" s="21">
        <v>17</v>
      </c>
      <c r="D24" s="20"/>
    </row>
    <row r="25" s="2" customFormat="1" ht="20.1" hidden="1" customHeight="1" spans="1:4">
      <c r="A25" s="17" t="s">
        <v>37</v>
      </c>
      <c r="B25" s="18" t="s">
        <v>38</v>
      </c>
      <c r="C25" s="22"/>
      <c r="D25" s="20"/>
    </row>
    <row r="26" s="2" customFormat="1" ht="20.1" hidden="1" customHeight="1" spans="1:4">
      <c r="A26" s="23" t="s">
        <v>39</v>
      </c>
      <c r="B26" s="18" t="s">
        <v>40</v>
      </c>
      <c r="C26" s="22"/>
      <c r="D26" s="20"/>
    </row>
    <row r="27" s="2" customFormat="1" ht="20.1" customHeight="1" spans="2:4">
      <c r="B27" s="14" t="s">
        <v>41</v>
      </c>
      <c r="C27" s="15">
        <f>C28+C29</f>
        <v>4886</v>
      </c>
      <c r="D27" s="16"/>
    </row>
    <row r="28" s="2" customFormat="1" ht="20.1" hidden="1" customHeight="1" spans="1:4">
      <c r="A28" s="17" t="s">
        <v>42</v>
      </c>
      <c r="B28" s="18" t="s">
        <v>43</v>
      </c>
      <c r="C28" s="19"/>
      <c r="D28" s="20"/>
    </row>
    <row r="29" s="2" customFormat="1" ht="20.1" customHeight="1" spans="2:4">
      <c r="B29" s="14" t="s">
        <v>44</v>
      </c>
      <c r="C29" s="15">
        <f>C30+C31</f>
        <v>4886</v>
      </c>
      <c r="D29" s="16"/>
    </row>
    <row r="30" s="2" customFormat="1" ht="20.1" customHeight="1" spans="2:4">
      <c r="B30" s="14" t="s">
        <v>19</v>
      </c>
      <c r="C30" s="15">
        <f>C35+C34</f>
        <v>2585</v>
      </c>
      <c r="D30" s="16"/>
    </row>
    <row r="31" s="2" customFormat="1" ht="20.1" customHeight="1" spans="2:4">
      <c r="B31" s="14" t="s">
        <v>20</v>
      </c>
      <c r="C31" s="15">
        <f>SUM(C32:C33)</f>
        <v>2301</v>
      </c>
      <c r="D31" s="16"/>
    </row>
    <row r="32" s="2" customFormat="1" ht="20.1" customHeight="1" spans="1:4">
      <c r="A32" s="17" t="s">
        <v>45</v>
      </c>
      <c r="B32" s="18" t="s">
        <v>46</v>
      </c>
      <c r="C32" s="19">
        <v>892</v>
      </c>
      <c r="D32" s="20"/>
    </row>
    <row r="33" s="2" customFormat="1" ht="20.1" customHeight="1" spans="1:4">
      <c r="A33" s="17" t="s">
        <v>47</v>
      </c>
      <c r="B33" s="18" t="s">
        <v>48</v>
      </c>
      <c r="C33" s="19">
        <v>1409</v>
      </c>
      <c r="D33" s="20"/>
    </row>
    <row r="34" s="2" customFormat="1" ht="20.1" customHeight="1" spans="1:4">
      <c r="A34" s="17" t="s">
        <v>49</v>
      </c>
      <c r="B34" s="18" t="s">
        <v>50</v>
      </c>
      <c r="C34" s="19">
        <v>2124</v>
      </c>
      <c r="D34" s="20"/>
    </row>
    <row r="35" s="2" customFormat="1" ht="20.1" customHeight="1" spans="1:4">
      <c r="A35" s="17" t="s">
        <v>51</v>
      </c>
      <c r="B35" s="18" t="s">
        <v>52</v>
      </c>
      <c r="C35" s="19">
        <v>461</v>
      </c>
      <c r="D35" s="20"/>
    </row>
    <row r="36" s="2" customFormat="1" ht="20.1" customHeight="1" spans="2:4">
      <c r="B36" s="14" t="s">
        <v>53</v>
      </c>
      <c r="C36" s="15">
        <f>C37+C38</f>
        <v>7542</v>
      </c>
      <c r="D36" s="16"/>
    </row>
    <row r="37" s="2" customFormat="1" ht="20.1" customHeight="1" spans="1:4">
      <c r="A37" s="17" t="s">
        <v>54</v>
      </c>
      <c r="B37" s="18" t="s">
        <v>55</v>
      </c>
      <c r="C37" s="19">
        <v>148</v>
      </c>
      <c r="D37" s="20" t="s">
        <v>56</v>
      </c>
    </row>
    <row r="38" s="2" customFormat="1" ht="20.1" customHeight="1" spans="2:4">
      <c r="B38" s="14" t="s">
        <v>57</v>
      </c>
      <c r="C38" s="15">
        <f>C39+C40</f>
        <v>7394</v>
      </c>
      <c r="D38" s="16"/>
    </row>
    <row r="39" s="2" customFormat="1" ht="20.1" customHeight="1" spans="2:4">
      <c r="B39" s="14" t="s">
        <v>19</v>
      </c>
      <c r="C39" s="15">
        <f>C41+C42+C43</f>
        <v>939</v>
      </c>
      <c r="D39" s="16"/>
    </row>
    <row r="40" s="2" customFormat="1" ht="20.1" customHeight="1" spans="2:4">
      <c r="B40" s="14" t="s">
        <v>20</v>
      </c>
      <c r="C40" s="15">
        <f>SUM(C44:C54)</f>
        <v>6455</v>
      </c>
      <c r="D40" s="16"/>
    </row>
    <row r="41" s="2" customFormat="1" ht="20.1" customHeight="1" spans="1:4">
      <c r="A41" s="17" t="s">
        <v>58</v>
      </c>
      <c r="B41" s="18" t="s">
        <v>59</v>
      </c>
      <c r="C41" s="19">
        <v>66</v>
      </c>
      <c r="D41" s="20"/>
    </row>
    <row r="42" s="2" customFormat="1" ht="20.1" customHeight="1" spans="1:4">
      <c r="A42" s="17" t="s">
        <v>60</v>
      </c>
      <c r="B42" s="18" t="s">
        <v>61</v>
      </c>
      <c r="C42" s="19">
        <v>310</v>
      </c>
      <c r="D42" s="20"/>
    </row>
    <row r="43" s="2" customFormat="1" ht="17.4" spans="1:4">
      <c r="A43" s="17" t="s">
        <v>62</v>
      </c>
      <c r="B43" s="18" t="s">
        <v>63</v>
      </c>
      <c r="C43" s="19">
        <v>563</v>
      </c>
      <c r="D43" s="20"/>
    </row>
    <row r="44" s="2" customFormat="1" ht="20.1" customHeight="1" spans="1:4">
      <c r="A44" s="17" t="s">
        <v>64</v>
      </c>
      <c r="B44" s="18" t="s">
        <v>65</v>
      </c>
      <c r="C44" s="19">
        <v>389</v>
      </c>
      <c r="D44" s="20"/>
    </row>
    <row r="45" s="2" customFormat="1" ht="20.1" customHeight="1" spans="1:4">
      <c r="A45" s="17" t="s">
        <v>66</v>
      </c>
      <c r="B45" s="18" t="s">
        <v>67</v>
      </c>
      <c r="C45" s="19">
        <v>283</v>
      </c>
      <c r="D45" s="20"/>
    </row>
    <row r="46" s="2" customFormat="1" ht="20.1" customHeight="1" spans="1:4">
      <c r="A46" s="17" t="s">
        <v>68</v>
      </c>
      <c r="B46" s="18" t="s">
        <v>69</v>
      </c>
      <c r="C46" s="19">
        <v>273</v>
      </c>
      <c r="D46" s="20"/>
    </row>
    <row r="47" s="2" customFormat="1" ht="20.1" customHeight="1" spans="1:4">
      <c r="A47" s="17" t="s">
        <v>70</v>
      </c>
      <c r="B47" s="18" t="s">
        <v>71</v>
      </c>
      <c r="C47" s="19">
        <v>268</v>
      </c>
      <c r="D47" s="20"/>
    </row>
    <row r="48" s="2" customFormat="1" ht="20.1" customHeight="1" spans="1:4">
      <c r="A48" s="17" t="s">
        <v>72</v>
      </c>
      <c r="B48" s="18" t="s">
        <v>73</v>
      </c>
      <c r="C48" s="19">
        <v>150</v>
      </c>
      <c r="D48" s="20"/>
    </row>
    <row r="49" s="2" customFormat="1" ht="20.1" customHeight="1" spans="1:4">
      <c r="A49" s="17" t="s">
        <v>74</v>
      </c>
      <c r="B49" s="18" t="s">
        <v>75</v>
      </c>
      <c r="C49" s="19">
        <v>435</v>
      </c>
      <c r="D49" s="20"/>
    </row>
    <row r="50" s="2" customFormat="1" ht="20.1" customHeight="1" spans="1:4">
      <c r="A50" s="17" t="s">
        <v>76</v>
      </c>
      <c r="B50" s="18" t="s">
        <v>77</v>
      </c>
      <c r="C50" s="19">
        <v>172</v>
      </c>
      <c r="D50" s="20"/>
    </row>
    <row r="51" s="2" customFormat="1" ht="20.1" customHeight="1" spans="1:4">
      <c r="A51" s="17" t="s">
        <v>78</v>
      </c>
      <c r="B51" s="18" t="s">
        <v>79</v>
      </c>
      <c r="C51" s="19">
        <v>966</v>
      </c>
      <c r="D51" s="20"/>
    </row>
    <row r="52" s="2" customFormat="1" ht="20.1" customHeight="1" spans="1:4">
      <c r="A52" s="17" t="s">
        <v>80</v>
      </c>
      <c r="B52" s="18" t="s">
        <v>81</v>
      </c>
      <c r="C52" s="19">
        <v>1633</v>
      </c>
      <c r="D52" s="20"/>
    </row>
    <row r="53" s="2" customFormat="1" ht="20.1" customHeight="1" spans="1:4">
      <c r="A53" s="17" t="s">
        <v>82</v>
      </c>
      <c r="B53" s="18" t="s">
        <v>83</v>
      </c>
      <c r="C53" s="19">
        <v>413</v>
      </c>
      <c r="D53" s="20"/>
    </row>
    <row r="54" s="2" customFormat="1" ht="20.1" customHeight="1" spans="1:4">
      <c r="A54" s="17" t="s">
        <v>84</v>
      </c>
      <c r="B54" s="18" t="s">
        <v>85</v>
      </c>
      <c r="C54" s="19">
        <v>1473</v>
      </c>
      <c r="D54" s="20"/>
    </row>
    <row r="55" s="2" customFormat="1" ht="20.1" customHeight="1" spans="2:4">
      <c r="B55" s="14" t="s">
        <v>86</v>
      </c>
      <c r="C55" s="15">
        <f>C56+C57</f>
        <v>5174</v>
      </c>
      <c r="D55" s="16"/>
    </row>
    <row r="56" s="2" customFormat="1" ht="17.4" spans="1:4">
      <c r="A56" s="17" t="s">
        <v>87</v>
      </c>
      <c r="B56" s="18" t="s">
        <v>88</v>
      </c>
      <c r="C56" s="19">
        <v>78</v>
      </c>
      <c r="D56" s="20" t="s">
        <v>89</v>
      </c>
    </row>
    <row r="57" s="2" customFormat="1" ht="20.1" customHeight="1" spans="2:4">
      <c r="B57" s="14" t="s">
        <v>90</v>
      </c>
      <c r="C57" s="15">
        <f>C58+C59</f>
        <v>5096</v>
      </c>
      <c r="D57" s="16"/>
    </row>
    <row r="58" s="2" customFormat="1" ht="20.1" customHeight="1" spans="2:4">
      <c r="B58" s="14" t="s">
        <v>19</v>
      </c>
      <c r="C58" s="15">
        <f>SUM(C60:C61,C66)</f>
        <v>633</v>
      </c>
      <c r="D58" s="16"/>
    </row>
    <row r="59" s="2" customFormat="1" ht="20.1" customHeight="1" spans="2:4">
      <c r="B59" s="14" t="s">
        <v>20</v>
      </c>
      <c r="C59" s="15">
        <f>SUM(C62:C65)</f>
        <v>4463</v>
      </c>
      <c r="D59" s="16"/>
    </row>
    <row r="60" s="2" customFormat="1" ht="20.1" customHeight="1" spans="1:4">
      <c r="A60" s="17" t="s">
        <v>91</v>
      </c>
      <c r="B60" s="18" t="s">
        <v>92</v>
      </c>
      <c r="C60" s="19">
        <v>332</v>
      </c>
      <c r="D60" s="20"/>
    </row>
    <row r="61" s="2" customFormat="1" ht="20.1" customHeight="1" spans="1:4">
      <c r="A61" s="17" t="s">
        <v>93</v>
      </c>
      <c r="B61" s="18" t="s">
        <v>94</v>
      </c>
      <c r="C61" s="19">
        <v>270</v>
      </c>
      <c r="D61" s="20"/>
    </row>
    <row r="62" s="2" customFormat="1" ht="20.1" customHeight="1" spans="1:4">
      <c r="A62" s="17" t="s">
        <v>95</v>
      </c>
      <c r="B62" s="18" t="s">
        <v>96</v>
      </c>
      <c r="C62" s="19">
        <v>784</v>
      </c>
      <c r="D62" s="20"/>
    </row>
    <row r="63" s="2" customFormat="1" ht="20.1" customHeight="1" spans="1:4">
      <c r="A63" s="17" t="s">
        <v>97</v>
      </c>
      <c r="B63" s="18" t="s">
        <v>98</v>
      </c>
      <c r="C63" s="19">
        <v>595</v>
      </c>
      <c r="D63" s="20"/>
    </row>
    <row r="64" s="2" customFormat="1" ht="20.1" customHeight="1" spans="1:4">
      <c r="A64" s="17" t="s">
        <v>99</v>
      </c>
      <c r="B64" s="18" t="s">
        <v>100</v>
      </c>
      <c r="C64" s="19">
        <v>1520</v>
      </c>
      <c r="D64" s="20"/>
    </row>
    <row r="65" s="2" customFormat="1" ht="20.1" customHeight="1" spans="1:4">
      <c r="A65" s="17" t="s">
        <v>101</v>
      </c>
      <c r="B65" s="18" t="s">
        <v>102</v>
      </c>
      <c r="C65" s="19">
        <v>1564</v>
      </c>
      <c r="D65" s="20"/>
    </row>
    <row r="66" s="2" customFormat="1" ht="20.1" customHeight="1" spans="1:4">
      <c r="A66" s="23" t="s">
        <v>103</v>
      </c>
      <c r="B66" s="18" t="s">
        <v>104</v>
      </c>
      <c r="C66" s="19">
        <v>31</v>
      </c>
      <c r="D66" s="20"/>
    </row>
    <row r="67" s="2" customFormat="1" ht="20.1" customHeight="1" spans="2:4">
      <c r="B67" s="14" t="s">
        <v>105</v>
      </c>
      <c r="C67" s="15">
        <f>C68+C69</f>
        <v>7800</v>
      </c>
      <c r="D67" s="16"/>
    </row>
    <row r="68" s="2" customFormat="1" ht="20.1" customHeight="1" spans="1:4">
      <c r="A68" s="17" t="s">
        <v>106</v>
      </c>
      <c r="B68" s="18" t="s">
        <v>107</v>
      </c>
      <c r="C68" s="19">
        <v>70</v>
      </c>
      <c r="D68" s="20" t="s">
        <v>108</v>
      </c>
    </row>
    <row r="69" s="2" customFormat="1" ht="20.1" customHeight="1" spans="2:4">
      <c r="B69" s="14" t="s">
        <v>109</v>
      </c>
      <c r="C69" s="15">
        <f>C70+C71</f>
        <v>7730</v>
      </c>
      <c r="D69" s="16"/>
    </row>
    <row r="70" s="2" customFormat="1" ht="20.1" customHeight="1" spans="2:4">
      <c r="B70" s="14" t="s">
        <v>19</v>
      </c>
      <c r="C70" s="15">
        <f>SUM(C72)</f>
        <v>283</v>
      </c>
      <c r="D70" s="16"/>
    </row>
    <row r="71" s="2" customFormat="1" ht="20.1" customHeight="1" spans="2:4">
      <c r="B71" s="14" t="s">
        <v>20</v>
      </c>
      <c r="C71" s="15">
        <f>SUM(C73:C83)</f>
        <v>7447</v>
      </c>
      <c r="D71" s="16"/>
    </row>
    <row r="72" s="2" customFormat="1" ht="20.1" customHeight="1" spans="1:4">
      <c r="A72" s="17" t="s">
        <v>110</v>
      </c>
      <c r="B72" s="18" t="s">
        <v>111</v>
      </c>
      <c r="C72" s="19">
        <v>283</v>
      </c>
      <c r="D72" s="20"/>
    </row>
    <row r="73" s="2" customFormat="1" ht="20.1" customHeight="1" spans="1:4">
      <c r="A73" s="17" t="s">
        <v>112</v>
      </c>
      <c r="B73" s="18" t="s">
        <v>113</v>
      </c>
      <c r="C73" s="19">
        <v>622</v>
      </c>
      <c r="D73" s="20"/>
    </row>
    <row r="74" s="2" customFormat="1" ht="20.1" customHeight="1" spans="1:4">
      <c r="A74" s="17" t="s">
        <v>114</v>
      </c>
      <c r="B74" s="18" t="s">
        <v>115</v>
      </c>
      <c r="C74" s="19">
        <v>682</v>
      </c>
      <c r="D74" s="20"/>
    </row>
    <row r="75" s="2" customFormat="1" ht="20.1" customHeight="1" spans="1:4">
      <c r="A75" s="17" t="s">
        <v>116</v>
      </c>
      <c r="B75" s="18" t="s">
        <v>117</v>
      </c>
      <c r="C75" s="19">
        <v>399</v>
      </c>
      <c r="D75" s="20"/>
    </row>
    <row r="76" s="2" customFormat="1" ht="20.1" customHeight="1" spans="1:4">
      <c r="A76" s="17" t="s">
        <v>118</v>
      </c>
      <c r="B76" s="18" t="s">
        <v>119</v>
      </c>
      <c r="C76" s="19">
        <v>1716</v>
      </c>
      <c r="D76" s="20"/>
    </row>
    <row r="77" s="2" customFormat="1" ht="20.1" customHeight="1" spans="1:4">
      <c r="A77" s="17" t="s">
        <v>120</v>
      </c>
      <c r="B77" s="18" t="s">
        <v>121</v>
      </c>
      <c r="C77" s="19">
        <v>338</v>
      </c>
      <c r="D77" s="20"/>
    </row>
    <row r="78" s="2" customFormat="1" ht="20.1" customHeight="1" spans="1:4">
      <c r="A78" s="17" t="s">
        <v>122</v>
      </c>
      <c r="B78" s="18" t="s">
        <v>123</v>
      </c>
      <c r="C78" s="19">
        <v>408</v>
      </c>
      <c r="D78" s="20"/>
    </row>
    <row r="79" s="2" customFormat="1" ht="20.1" customHeight="1" spans="1:4">
      <c r="A79" s="17" t="s">
        <v>124</v>
      </c>
      <c r="B79" s="18" t="s">
        <v>125</v>
      </c>
      <c r="C79" s="19">
        <v>292</v>
      </c>
      <c r="D79" s="20"/>
    </row>
    <row r="80" s="2" customFormat="1" ht="20.1" customHeight="1" spans="1:4">
      <c r="A80" s="17" t="s">
        <v>126</v>
      </c>
      <c r="B80" s="18" t="s">
        <v>127</v>
      </c>
      <c r="C80" s="19">
        <v>233</v>
      </c>
      <c r="D80" s="20"/>
    </row>
    <row r="81" s="2" customFormat="1" ht="18" customHeight="1" spans="1:4">
      <c r="A81" s="17" t="s">
        <v>128</v>
      </c>
      <c r="B81" s="18" t="s">
        <v>129</v>
      </c>
      <c r="C81" s="19">
        <v>546</v>
      </c>
      <c r="D81" s="20"/>
    </row>
    <row r="82" s="2" customFormat="1" ht="20.1" customHeight="1" spans="1:4">
      <c r="A82" s="17" t="s">
        <v>130</v>
      </c>
      <c r="B82" s="18" t="s">
        <v>131</v>
      </c>
      <c r="C82" s="19">
        <v>581</v>
      </c>
      <c r="D82" s="20"/>
    </row>
    <row r="83" s="2" customFormat="1" ht="28" customHeight="1" spans="1:4">
      <c r="A83" s="17" t="s">
        <v>132</v>
      </c>
      <c r="B83" s="18" t="s">
        <v>133</v>
      </c>
      <c r="C83" s="19">
        <v>1630</v>
      </c>
      <c r="D83" s="20"/>
    </row>
    <row r="84" s="2" customFormat="1" ht="20.1" customHeight="1" spans="2:4">
      <c r="B84" s="14" t="s">
        <v>134</v>
      </c>
      <c r="C84" s="15">
        <f>C85+C86</f>
        <v>11794</v>
      </c>
      <c r="D84" s="16"/>
    </row>
    <row r="85" s="2" customFormat="1" ht="20.1" hidden="1" customHeight="1" spans="1:4">
      <c r="A85" s="17" t="s">
        <v>135</v>
      </c>
      <c r="B85" s="18" t="s">
        <v>136</v>
      </c>
      <c r="C85" s="19"/>
      <c r="D85" s="20"/>
    </row>
    <row r="86" s="2" customFormat="1" ht="20.1" customHeight="1" spans="2:4">
      <c r="B86" s="14" t="s">
        <v>137</v>
      </c>
      <c r="C86" s="15">
        <f>C87+C88</f>
        <v>11794</v>
      </c>
      <c r="D86" s="16"/>
    </row>
    <row r="87" s="2" customFormat="1" ht="20.1" customHeight="1" spans="2:4">
      <c r="B87" s="14" t="s">
        <v>19</v>
      </c>
      <c r="C87" s="15">
        <f>SUM(C89,C91,C94:C99,C101,C103)</f>
        <v>7337</v>
      </c>
      <c r="D87" s="16"/>
    </row>
    <row r="88" s="2" customFormat="1" ht="20.1" customHeight="1" spans="2:4">
      <c r="B88" s="14" t="s">
        <v>20</v>
      </c>
      <c r="C88" s="15">
        <f>SUM(C90,C92:C93,C100,C102,C104)</f>
        <v>4457</v>
      </c>
      <c r="D88" s="16"/>
    </row>
    <row r="89" s="2" customFormat="1" ht="20.1" customHeight="1" spans="1:4">
      <c r="A89" s="17" t="s">
        <v>138</v>
      </c>
      <c r="B89" s="18" t="s">
        <v>139</v>
      </c>
      <c r="C89" s="19">
        <v>531</v>
      </c>
      <c r="D89" s="20"/>
    </row>
    <row r="90" s="2" customFormat="1" ht="20.1" customHeight="1" spans="1:4">
      <c r="A90" s="17" t="s">
        <v>140</v>
      </c>
      <c r="B90" s="18" t="s">
        <v>141</v>
      </c>
      <c r="C90" s="19">
        <v>699</v>
      </c>
      <c r="D90" s="20"/>
    </row>
    <row r="91" s="2" customFormat="1" ht="20.1" customHeight="1" spans="1:4">
      <c r="A91" s="17" t="s">
        <v>142</v>
      </c>
      <c r="B91" s="18" t="s">
        <v>143</v>
      </c>
      <c r="C91" s="19">
        <v>375</v>
      </c>
      <c r="D91" s="20"/>
    </row>
    <row r="92" s="2" customFormat="1" ht="20.1" customHeight="1" spans="1:4">
      <c r="A92" s="17" t="s">
        <v>144</v>
      </c>
      <c r="B92" s="18" t="s">
        <v>145</v>
      </c>
      <c r="C92" s="19">
        <v>380</v>
      </c>
      <c r="D92" s="24"/>
    </row>
    <row r="93" s="2" customFormat="1" ht="20.1" customHeight="1" spans="1:4">
      <c r="A93" s="17" t="s">
        <v>146</v>
      </c>
      <c r="B93" s="18" t="s">
        <v>147</v>
      </c>
      <c r="C93" s="19">
        <v>318</v>
      </c>
      <c r="D93" s="20"/>
    </row>
    <row r="94" s="2" customFormat="1" ht="20.1" customHeight="1" spans="1:4">
      <c r="A94" s="17" t="s">
        <v>148</v>
      </c>
      <c r="B94" s="18" t="s">
        <v>149</v>
      </c>
      <c r="C94" s="19">
        <v>245</v>
      </c>
      <c r="D94" s="20"/>
    </row>
    <row r="95" s="2" customFormat="1" ht="20.1" customHeight="1" spans="1:4">
      <c r="A95" s="17" t="s">
        <v>150</v>
      </c>
      <c r="B95" s="18" t="s">
        <v>151</v>
      </c>
      <c r="C95" s="19">
        <v>338</v>
      </c>
      <c r="D95" s="20"/>
    </row>
    <row r="96" s="2" customFormat="1" ht="20.1" customHeight="1" spans="1:4">
      <c r="A96" s="17" t="s">
        <v>152</v>
      </c>
      <c r="B96" s="18" t="s">
        <v>153</v>
      </c>
      <c r="C96" s="19">
        <v>387</v>
      </c>
      <c r="D96" s="20"/>
    </row>
    <row r="97" s="2" customFormat="1" ht="20.1" customHeight="1" spans="1:4">
      <c r="A97" s="17" t="s">
        <v>154</v>
      </c>
      <c r="B97" s="18" t="s">
        <v>155</v>
      </c>
      <c r="C97" s="19">
        <v>408</v>
      </c>
      <c r="D97" s="20"/>
    </row>
    <row r="98" s="2" customFormat="1" ht="20.1" customHeight="1" spans="1:4">
      <c r="A98" s="17" t="s">
        <v>156</v>
      </c>
      <c r="B98" s="18" t="s">
        <v>157</v>
      </c>
      <c r="C98" s="19">
        <v>692</v>
      </c>
      <c r="D98" s="20"/>
    </row>
    <row r="99" s="2" customFormat="1" ht="20.1" customHeight="1" spans="1:4">
      <c r="A99" s="17" t="s">
        <v>158</v>
      </c>
      <c r="B99" s="18" t="s">
        <v>159</v>
      </c>
      <c r="C99" s="19">
        <v>1314</v>
      </c>
      <c r="D99" s="20"/>
    </row>
    <row r="100" s="2" customFormat="1" ht="20.1" customHeight="1" spans="1:4">
      <c r="A100" s="17" t="s">
        <v>160</v>
      </c>
      <c r="B100" s="18" t="s">
        <v>161</v>
      </c>
      <c r="C100" s="19">
        <v>946</v>
      </c>
      <c r="D100" s="20"/>
    </row>
    <row r="101" s="2" customFormat="1" ht="20.1" customHeight="1" spans="1:4">
      <c r="A101" s="17" t="s">
        <v>162</v>
      </c>
      <c r="B101" s="18" t="s">
        <v>163</v>
      </c>
      <c r="C101" s="19">
        <v>1718</v>
      </c>
      <c r="D101" s="20"/>
    </row>
    <row r="102" s="2" customFormat="1" ht="20.1" customHeight="1" spans="1:4">
      <c r="A102" s="17" t="s">
        <v>164</v>
      </c>
      <c r="B102" s="18" t="s">
        <v>165</v>
      </c>
      <c r="C102" s="19">
        <v>1738</v>
      </c>
      <c r="D102" s="20"/>
    </row>
    <row r="103" s="2" customFormat="1" ht="20.1" customHeight="1" spans="1:4">
      <c r="A103" s="17" t="s">
        <v>166</v>
      </c>
      <c r="B103" s="18" t="s">
        <v>167</v>
      </c>
      <c r="C103" s="19">
        <v>1329</v>
      </c>
      <c r="D103" s="20"/>
    </row>
    <row r="104" s="2" customFormat="1" ht="20.1" customHeight="1" spans="1:4">
      <c r="A104" s="17" t="s">
        <v>168</v>
      </c>
      <c r="B104" s="18" t="s">
        <v>169</v>
      </c>
      <c r="C104" s="19">
        <v>376</v>
      </c>
      <c r="D104" s="20"/>
    </row>
    <row r="105" s="2" customFormat="1" ht="20.1" customHeight="1" spans="2:4">
      <c r="B105" s="14" t="s">
        <v>170</v>
      </c>
      <c r="C105" s="15">
        <f>C106+C107</f>
        <v>24623</v>
      </c>
      <c r="D105" s="16"/>
    </row>
    <row r="106" s="2" customFormat="1" ht="17.4" spans="1:4">
      <c r="A106" s="17" t="s">
        <v>171</v>
      </c>
      <c r="B106" s="18" t="s">
        <v>172</v>
      </c>
      <c r="C106" s="19">
        <v>180</v>
      </c>
      <c r="D106" s="24" t="s">
        <v>173</v>
      </c>
    </row>
    <row r="107" s="2" customFormat="1" ht="20.1" customHeight="1" spans="2:4">
      <c r="B107" s="14" t="s">
        <v>174</v>
      </c>
      <c r="C107" s="15">
        <f>C108+C109</f>
        <v>24443</v>
      </c>
      <c r="D107" s="16"/>
    </row>
    <row r="108" s="2" customFormat="1" ht="20.1" customHeight="1" spans="2:4">
      <c r="B108" s="14" t="s">
        <v>19</v>
      </c>
      <c r="C108" s="15">
        <f>C110</f>
        <v>1739</v>
      </c>
      <c r="D108" s="16"/>
    </row>
    <row r="109" s="2" customFormat="1" ht="20.1" customHeight="1" spans="2:4">
      <c r="B109" s="14" t="s">
        <v>20</v>
      </c>
      <c r="C109" s="15">
        <f>SUM(C111:C117)</f>
        <v>22704</v>
      </c>
      <c r="D109" s="16"/>
    </row>
    <row r="110" s="2" customFormat="1" ht="20.1" customHeight="1" spans="1:4">
      <c r="A110" s="17" t="s">
        <v>175</v>
      </c>
      <c r="B110" s="18" t="s">
        <v>176</v>
      </c>
      <c r="C110" s="19">
        <v>1739</v>
      </c>
      <c r="D110" s="20"/>
    </row>
    <row r="111" s="2" customFormat="1" ht="20.1" customHeight="1" spans="1:4">
      <c r="A111" s="17" t="s">
        <v>177</v>
      </c>
      <c r="B111" s="18" t="s">
        <v>178</v>
      </c>
      <c r="C111" s="19">
        <v>1306</v>
      </c>
      <c r="D111" s="20"/>
    </row>
    <row r="112" s="2" customFormat="1" ht="20.1" customHeight="1" spans="1:4">
      <c r="A112" s="17" t="s">
        <v>179</v>
      </c>
      <c r="B112" s="18" t="s">
        <v>180</v>
      </c>
      <c r="C112" s="19">
        <v>868</v>
      </c>
      <c r="D112" s="20"/>
    </row>
    <row r="113" s="2" customFormat="1" ht="20.1" customHeight="1" spans="1:4">
      <c r="A113" s="17" t="s">
        <v>181</v>
      </c>
      <c r="B113" s="18" t="s">
        <v>182</v>
      </c>
      <c r="C113" s="19">
        <v>530</v>
      </c>
      <c r="D113" s="20"/>
    </row>
    <row r="114" s="2" customFormat="1" ht="20.1" customHeight="1" spans="1:4">
      <c r="A114" s="17" t="s">
        <v>183</v>
      </c>
      <c r="B114" s="18" t="s">
        <v>184</v>
      </c>
      <c r="C114" s="19">
        <v>5000</v>
      </c>
      <c r="D114" s="20"/>
    </row>
    <row r="115" s="2" customFormat="1" ht="20.1" customHeight="1" spans="1:4">
      <c r="A115" s="17" t="s">
        <v>185</v>
      </c>
      <c r="B115" s="18" t="s">
        <v>186</v>
      </c>
      <c r="C115" s="19">
        <v>5000</v>
      </c>
      <c r="D115" s="20"/>
    </row>
    <row r="116" s="2" customFormat="1" ht="20.1" customHeight="1" spans="1:4">
      <c r="A116" s="17" t="s">
        <v>187</v>
      </c>
      <c r="B116" s="18" t="s">
        <v>188</v>
      </c>
      <c r="C116" s="19">
        <v>5000</v>
      </c>
      <c r="D116" s="20"/>
    </row>
    <row r="117" s="2" customFormat="1" ht="20.1" customHeight="1" spans="1:4">
      <c r="A117" s="17" t="s">
        <v>189</v>
      </c>
      <c r="B117" s="18" t="s">
        <v>190</v>
      </c>
      <c r="C117" s="19">
        <v>5000</v>
      </c>
      <c r="D117" s="20"/>
    </row>
    <row r="118" s="2" customFormat="1" ht="20.1" customHeight="1" spans="2:4">
      <c r="B118" s="14" t="s">
        <v>191</v>
      </c>
      <c r="C118" s="15">
        <f>C119+C120</f>
        <v>7795</v>
      </c>
      <c r="D118" s="16"/>
    </row>
    <row r="119" s="2" customFormat="1" ht="25" customHeight="1" spans="1:4">
      <c r="A119" s="17" t="s">
        <v>192</v>
      </c>
      <c r="B119" s="18" t="s">
        <v>193</v>
      </c>
      <c r="C119" s="19">
        <v>221</v>
      </c>
      <c r="D119" s="25" t="s">
        <v>194</v>
      </c>
    </row>
    <row r="120" s="2" customFormat="1" ht="20.1" customHeight="1" spans="2:4">
      <c r="B120" s="14" t="s">
        <v>195</v>
      </c>
      <c r="C120" s="15">
        <f>C121+C122</f>
        <v>7574</v>
      </c>
      <c r="D120" s="16"/>
    </row>
    <row r="121" s="2" customFormat="1" ht="20.1" customHeight="1" spans="2:4">
      <c r="B121" s="14" t="s">
        <v>19</v>
      </c>
      <c r="C121" s="15">
        <f>C123+C126</f>
        <v>716</v>
      </c>
      <c r="D121" s="16"/>
    </row>
    <row r="122" s="2" customFormat="1" ht="20.1" customHeight="1" spans="2:4">
      <c r="B122" s="14" t="s">
        <v>20</v>
      </c>
      <c r="C122" s="15">
        <f>SUM(C124:C125,C127:C132)</f>
        <v>6858</v>
      </c>
      <c r="D122" s="16"/>
    </row>
    <row r="123" s="2" customFormat="1" ht="20.1" customHeight="1" spans="1:4">
      <c r="A123" s="17" t="s">
        <v>196</v>
      </c>
      <c r="B123" s="18" t="s">
        <v>197</v>
      </c>
      <c r="C123" s="19">
        <v>363</v>
      </c>
      <c r="D123" s="20"/>
    </row>
    <row r="124" s="2" customFormat="1" ht="20.1" customHeight="1" spans="1:4">
      <c r="A124" s="17" t="s">
        <v>198</v>
      </c>
      <c r="B124" s="18" t="s">
        <v>199</v>
      </c>
      <c r="C124" s="19">
        <v>1718</v>
      </c>
      <c r="D124" s="20"/>
    </row>
    <row r="125" s="2" customFormat="1" ht="20.1" customHeight="1" spans="1:4">
      <c r="A125" s="17" t="s">
        <v>200</v>
      </c>
      <c r="B125" s="18" t="s">
        <v>201</v>
      </c>
      <c r="C125" s="19">
        <v>127</v>
      </c>
      <c r="D125" s="20"/>
    </row>
    <row r="126" s="2" customFormat="1" ht="20.1" customHeight="1" spans="1:4">
      <c r="A126" s="17" t="s">
        <v>202</v>
      </c>
      <c r="B126" s="18" t="s">
        <v>203</v>
      </c>
      <c r="C126" s="19">
        <v>353</v>
      </c>
      <c r="D126" s="20"/>
    </row>
    <row r="127" s="2" customFormat="1" ht="20.1" customHeight="1" spans="1:4">
      <c r="A127" s="17" t="s">
        <v>204</v>
      </c>
      <c r="B127" s="18" t="s">
        <v>205</v>
      </c>
      <c r="C127" s="19">
        <v>276</v>
      </c>
      <c r="D127" s="20"/>
    </row>
    <row r="128" s="2" customFormat="1" ht="20.1" customHeight="1" spans="1:4">
      <c r="A128" s="17" t="s">
        <v>206</v>
      </c>
      <c r="B128" s="18" t="s">
        <v>207</v>
      </c>
      <c r="C128" s="19">
        <v>651</v>
      </c>
      <c r="D128" s="20"/>
    </row>
    <row r="129" s="2" customFormat="1" ht="20.1" customHeight="1" spans="1:4">
      <c r="A129" s="17" t="s">
        <v>208</v>
      </c>
      <c r="B129" s="18" t="s">
        <v>209</v>
      </c>
      <c r="C129" s="19">
        <v>585</v>
      </c>
      <c r="D129" s="20"/>
    </row>
    <row r="130" s="2" customFormat="1" ht="20.1" customHeight="1" spans="1:4">
      <c r="A130" s="17" t="s">
        <v>210</v>
      </c>
      <c r="B130" s="18" t="s">
        <v>211</v>
      </c>
      <c r="C130" s="19">
        <v>900</v>
      </c>
      <c r="D130" s="20"/>
    </row>
    <row r="131" s="2" customFormat="1" ht="20.1" customHeight="1" spans="1:4">
      <c r="A131" s="17" t="s">
        <v>212</v>
      </c>
      <c r="B131" s="18" t="s">
        <v>213</v>
      </c>
      <c r="C131" s="19">
        <v>713</v>
      </c>
      <c r="D131" s="20"/>
    </row>
    <row r="132" s="2" customFormat="1" ht="20.1" customHeight="1" spans="1:4">
      <c r="A132" s="17" t="s">
        <v>214</v>
      </c>
      <c r="B132" s="18" t="s">
        <v>215</v>
      </c>
      <c r="C132" s="19">
        <v>1888</v>
      </c>
      <c r="D132" s="20"/>
    </row>
    <row r="133" s="2" customFormat="1" ht="20.1" customHeight="1" spans="2:4">
      <c r="B133" s="14" t="s">
        <v>216</v>
      </c>
      <c r="C133" s="15">
        <f>C134+C135</f>
        <v>7412</v>
      </c>
      <c r="D133" s="26"/>
    </row>
    <row r="134" s="2" customFormat="1" ht="20.1" hidden="1" customHeight="1" spans="1:4">
      <c r="A134" s="17" t="s">
        <v>217</v>
      </c>
      <c r="B134" s="18" t="s">
        <v>218</v>
      </c>
      <c r="C134" s="19"/>
      <c r="D134" s="20"/>
    </row>
    <row r="135" s="2" customFormat="1" ht="20.1" customHeight="1" spans="2:4">
      <c r="B135" s="14" t="s">
        <v>219</v>
      </c>
      <c r="C135" s="15">
        <f>C136+C137</f>
        <v>7412</v>
      </c>
      <c r="D135" s="16"/>
    </row>
    <row r="136" s="2" customFormat="1" ht="20.1" customHeight="1" spans="2:4">
      <c r="B136" s="14" t="s">
        <v>19</v>
      </c>
      <c r="C136" s="15">
        <f>SUM(C138:C140,C143:C145)</f>
        <v>4494</v>
      </c>
      <c r="D136" s="16"/>
    </row>
    <row r="137" s="2" customFormat="1" ht="20.1" customHeight="1" spans="2:4">
      <c r="B137" s="14" t="s">
        <v>20</v>
      </c>
      <c r="C137" s="15">
        <f>SUM(C141:C142)</f>
        <v>2918</v>
      </c>
      <c r="D137" s="16"/>
    </row>
    <row r="138" s="2" customFormat="1" ht="20.1" customHeight="1" spans="1:4">
      <c r="A138" s="17" t="s">
        <v>220</v>
      </c>
      <c r="B138" s="18" t="s">
        <v>221</v>
      </c>
      <c r="C138" s="19">
        <v>400</v>
      </c>
      <c r="D138" s="20"/>
    </row>
    <row r="139" s="2" customFormat="1" ht="20.1" customHeight="1" spans="1:4">
      <c r="A139" s="17" t="s">
        <v>222</v>
      </c>
      <c r="B139" s="18" t="s">
        <v>223</v>
      </c>
      <c r="C139" s="19">
        <v>659</v>
      </c>
      <c r="D139" s="20"/>
    </row>
    <row r="140" s="2" customFormat="1" ht="20.1" customHeight="1" spans="1:4">
      <c r="A140" s="17" t="s">
        <v>224</v>
      </c>
      <c r="B140" s="18" t="s">
        <v>225</v>
      </c>
      <c r="C140" s="19">
        <v>687</v>
      </c>
      <c r="D140" s="20"/>
    </row>
    <row r="141" s="2" customFormat="1" ht="20.1" customHeight="1" spans="1:4">
      <c r="A141" s="17" t="s">
        <v>226</v>
      </c>
      <c r="B141" s="18" t="s">
        <v>227</v>
      </c>
      <c r="C141" s="19">
        <v>1353</v>
      </c>
      <c r="D141" s="20"/>
    </row>
    <row r="142" s="2" customFormat="1" ht="20.1" customHeight="1" spans="1:4">
      <c r="A142" s="17" t="s">
        <v>228</v>
      </c>
      <c r="B142" s="18" t="s">
        <v>229</v>
      </c>
      <c r="C142" s="19">
        <v>1565</v>
      </c>
      <c r="D142" s="20"/>
    </row>
    <row r="143" s="2" customFormat="1" ht="20.1" customHeight="1" spans="1:4">
      <c r="A143" s="17" t="s">
        <v>230</v>
      </c>
      <c r="B143" s="18" t="s">
        <v>231</v>
      </c>
      <c r="C143" s="19">
        <v>563</v>
      </c>
      <c r="D143" s="20"/>
    </row>
    <row r="144" s="2" customFormat="1" ht="20.1" customHeight="1" spans="1:4">
      <c r="A144" s="27" t="s">
        <v>232</v>
      </c>
      <c r="B144" s="18" t="s">
        <v>233</v>
      </c>
      <c r="C144" s="19">
        <v>1616</v>
      </c>
      <c r="D144" s="20"/>
    </row>
    <row r="145" s="2" customFormat="1" ht="20.1" customHeight="1" spans="1:4">
      <c r="A145" s="28" t="s">
        <v>234</v>
      </c>
      <c r="B145" s="18" t="s">
        <v>235</v>
      </c>
      <c r="C145" s="19">
        <v>569</v>
      </c>
      <c r="D145" s="20"/>
    </row>
    <row r="146" ht="17.4" spans="2:4">
      <c r="B146" s="14" t="s">
        <v>236</v>
      </c>
      <c r="C146" s="29">
        <v>48</v>
      </c>
      <c r="D146" s="30"/>
    </row>
  </sheetData>
  <autoFilter ref="A5:D146">
    <filterColumn colId="2">
      <filters>
        <filter val="1,306.00"/>
        <filter val="1,314.00"/>
        <filter val="1,329.00"/>
        <filter val="1,353.00"/>
        <filter val="1,409.00"/>
        <filter val="1,473.00"/>
        <filter val="1,520.00"/>
        <filter val="1,564.00"/>
        <filter val="1,565.00"/>
        <filter val="1,616.00"/>
        <filter val="1,630.00"/>
        <filter val="1,633.00"/>
        <filter val="1,716.00"/>
        <filter val="1,718.00"/>
        <filter val="1,738.00"/>
        <filter val="1,739.00"/>
        <filter val="11,794.00"/>
        <filter val="1,888.00"/>
        <filter val="2.00"/>
        <filter val="17.00"/>
        <filter val="26.00"/>
        <filter val="31.00"/>
        <filter val="35.00"/>
        <filter val="44.00"/>
        <filter val="48.00"/>
        <filter val="55.00"/>
        <filter val="66.00"/>
        <filter val="69.00"/>
        <filter val="70.00"/>
        <filter val="78.00"/>
        <filter val="80.00"/>
        <filter val="127.00"/>
        <filter val="148.00"/>
        <filter val="150.00"/>
        <filter val="172.00"/>
        <filter val="180.00"/>
        <filter val="221.00"/>
        <filter val="233.00"/>
        <filter val="245.00"/>
        <filter val="246.00"/>
        <filter val="268.00"/>
        <filter val="270.00"/>
        <filter val="273.00"/>
        <filter val="276.00"/>
        <filter val="283.00"/>
        <filter val="292.00"/>
        <filter val="310.00"/>
        <filter val="318.00"/>
        <filter val="326.00"/>
        <filter val="332.00"/>
        <filter val="338.00"/>
        <filter val="353.00"/>
        <filter val="363.00"/>
        <filter val="375.00"/>
        <filter val="376.00"/>
        <filter val="380.00"/>
        <filter val="387.00"/>
        <filter val="389.00"/>
        <filter val="399.00"/>
        <filter val="400.00"/>
        <filter val="408.00"/>
        <filter val="413.00"/>
        <filter val="435.00"/>
        <filter val="461.00"/>
        <filter val="530.00"/>
        <filter val="531.00"/>
        <filter val="546.00"/>
        <filter val="563.00"/>
        <filter val="569.00"/>
        <filter val="581.00"/>
        <filter val="585.00"/>
        <filter val="595.00"/>
        <filter val="622.00"/>
        <filter val="633.00"/>
        <filter val="651.00"/>
        <filter val="659.00"/>
        <filter val="682.00"/>
        <filter val="687.00"/>
        <filter val="692.00"/>
        <filter val="699.00"/>
        <filter val="713.00"/>
        <filter val="716.00"/>
        <filter val="745.00"/>
        <filter val="784.00"/>
        <filter val="868.00"/>
        <filter val="892.00"/>
        <filter val="900.00"/>
        <filter val="939.00"/>
        <filter val="946.00"/>
        <filter val="966.00"/>
        <filter val="5,000.00"/>
        <filter val="5,096.00"/>
        <filter val="5,174.00"/>
        <filter val="4,425.00"/>
        <filter val="24,443.00"/>
        <filter val="4,457.00"/>
        <filter val="4,463.00"/>
        <filter val="4,494.00"/>
        <filter val="24,623.00"/>
        <filter val="4,886.00"/>
        <filter val="2,124.00"/>
        <filter val="22,704.00"/>
        <filter val="2,918.00"/>
        <filter val="59,973.00"/>
        <filter val="7,337.00"/>
        <filter val="7,394.00"/>
        <filter val="7,412.00"/>
        <filter val="7,447.00"/>
        <filter val="7,542.00"/>
        <filter val="7,574.00"/>
        <filter val="7,730.00"/>
        <filter val="7,795.00"/>
        <filter val="7,800.00"/>
        <filter val="6,455.00"/>
        <filter val="76,655.00"/>
        <filter val="16,682.00"/>
        <filter val="6,858.00"/>
      </filters>
    </filterColumn>
    <extLst/>
  </autoFilter>
  <mergeCells count="1">
    <mergeCell ref="B2:D2"/>
  </mergeCells>
  <pageMargins left="0.751388888888889" right="0.751388888888889" top="1" bottom="1" header="0.5" footer="0.5"/>
  <pageSetup paperSize="9" scale="93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ysgz</dc:creator>
  <cp:lastModifiedBy>李娜</cp:lastModifiedBy>
  <dcterms:created xsi:type="dcterms:W3CDTF">2022-11-30T11:06:00Z</dcterms:created>
  <dcterms:modified xsi:type="dcterms:W3CDTF">2025-01-22T08:26:20Z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