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0590" yWindow="-300" windowWidth="28710" windowHeight="130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F30"/>
  <c r="E23"/>
  <c r="E39"/>
  <c r="F35"/>
  <c r="E35"/>
  <c r="F33"/>
  <c r="E33"/>
  <c r="F26"/>
  <c r="E26"/>
  <c r="F23"/>
  <c r="F18"/>
  <c r="E18"/>
  <c r="F15"/>
  <c r="E15"/>
  <c r="F14" l="1"/>
  <c r="I40"/>
</calcChain>
</file>

<file path=xl/sharedStrings.xml><?xml version="1.0" encoding="utf-8"?>
<sst xmlns="http://schemas.openxmlformats.org/spreadsheetml/2006/main" count="146" uniqueCount="102">
  <si>
    <t>附件</t>
  </si>
  <si>
    <t>贵州省赤水市内陆50吨级渔政船建设项目实施方案投资概算批复表</t>
  </si>
  <si>
    <t>一</t>
  </si>
  <si>
    <t>项目编码</t>
  </si>
  <si>
    <t>2016-A2521-520381-C0302-010</t>
  </si>
  <si>
    <t>二</t>
  </si>
  <si>
    <t>项目名称</t>
  </si>
  <si>
    <t>贵州省赤水市内陆50吨级渔政船</t>
  </si>
  <si>
    <t>三</t>
  </si>
  <si>
    <t>申报单位</t>
  </si>
  <si>
    <t>遵义市农业委员会</t>
  </si>
  <si>
    <t>四</t>
  </si>
  <si>
    <t>申报文件</t>
  </si>
  <si>
    <t>《遵义市农委关于申报赤水市内陆50吨级渔政船建设项目的报告》（遵市农呈〔2017〕166号）</t>
  </si>
  <si>
    <t>五</t>
  </si>
  <si>
    <t>建设性质</t>
  </si>
  <si>
    <t>新建</t>
  </si>
  <si>
    <t>六</t>
  </si>
  <si>
    <t>建设单位</t>
  </si>
  <si>
    <t>贵州省赤水市农牧局</t>
  </si>
  <si>
    <t>七</t>
  </si>
  <si>
    <t>建设年限</t>
  </si>
  <si>
    <t>1年</t>
  </si>
  <si>
    <t>八</t>
  </si>
  <si>
    <t>建设地点</t>
  </si>
  <si>
    <t>贵州省遵义市赤水市市中办事处赤水河码头</t>
  </si>
  <si>
    <t>九</t>
  </si>
  <si>
    <t>主要建设内容及规模</t>
  </si>
  <si>
    <t>50吨级内陆渔政船1艘，总长25.8米，型宽5.2米，型深1.5米（满载吃水0.7米），续航力22小时、航速22公里/小时，满足内河A级航区要求。可载船员4人、工作人员18人。</t>
  </si>
  <si>
    <t>主要建设内容</t>
  </si>
  <si>
    <t>规模（数量）</t>
  </si>
  <si>
    <t>单位</t>
  </si>
  <si>
    <t>投资(万元)</t>
  </si>
  <si>
    <t>备注</t>
  </si>
  <si>
    <t>小计</t>
  </si>
  <si>
    <t>财政资金</t>
  </si>
  <si>
    <t>十</t>
  </si>
  <si>
    <t>建筑安装工程费用</t>
  </si>
  <si>
    <t/>
  </si>
  <si>
    <t>(一）</t>
  </si>
  <si>
    <t>船体工程</t>
  </si>
  <si>
    <t>50吨级船体材料及辅材</t>
  </si>
  <si>
    <t>艘</t>
  </si>
  <si>
    <t>含钢材、焊材、型材、胎架及船体机构加工涂装等工程</t>
  </si>
  <si>
    <t>船体建造费</t>
  </si>
  <si>
    <t>（二）</t>
  </si>
  <si>
    <t>轮机工程</t>
  </si>
  <si>
    <t>主机</t>
  </si>
  <si>
    <t>台</t>
  </si>
  <si>
    <t>套</t>
  </si>
  <si>
    <t>其他设备</t>
  </si>
  <si>
    <t>台（套）</t>
  </si>
  <si>
    <t>手摇泵、进排气系统、燃油箱、润滑油等</t>
  </si>
  <si>
    <t>轮机加工及安装</t>
  </si>
  <si>
    <t>（三）</t>
  </si>
  <si>
    <t>电气工程</t>
  </si>
  <si>
    <t>发电机组</t>
  </si>
  <si>
    <t>（四）</t>
  </si>
  <si>
    <t>施工临时工程及吊装费用</t>
  </si>
  <si>
    <t>地方投资解决</t>
  </si>
  <si>
    <t>胎架制作</t>
  </si>
  <si>
    <t>吊装费用</t>
  </si>
  <si>
    <t>（五）</t>
  </si>
  <si>
    <t>舱室设备</t>
  </si>
  <si>
    <t>含操控设备、工作台、电器设备等</t>
  </si>
  <si>
    <t>其他独立费用</t>
  </si>
  <si>
    <t>运输吊装费</t>
  </si>
  <si>
    <t>十一</t>
  </si>
  <si>
    <t>仪器及工器具购置费用</t>
  </si>
  <si>
    <t>液压舵机</t>
  </si>
  <si>
    <t>消防、救生设备</t>
  </si>
  <si>
    <t>含AIS1套、太平斧2把、灭火器9个、消防栓2套、救生衣24套等</t>
  </si>
  <si>
    <t>十二</t>
  </si>
  <si>
    <t>工程建设其他费用</t>
  </si>
  <si>
    <t>1</t>
  </si>
  <si>
    <t>工程设计费</t>
  </si>
  <si>
    <t>2</t>
  </si>
  <si>
    <t>工程监理费</t>
  </si>
  <si>
    <t>十三</t>
  </si>
  <si>
    <t>基本预备费</t>
  </si>
  <si>
    <t>十四</t>
  </si>
  <si>
    <t>资金来源</t>
  </si>
  <si>
    <t>总投资</t>
  </si>
  <si>
    <t>200.00</t>
  </si>
  <si>
    <t>中央预算内投资</t>
  </si>
  <si>
    <t>地方配套投资</t>
  </si>
  <si>
    <t>用户名：2016-A2521-520381-C0302-010</t>
  </si>
  <si>
    <t>初始密码:656507</t>
  </si>
  <si>
    <t>附属设备</t>
    <phoneticPr fontId="7" type="noConversion"/>
  </si>
  <si>
    <t>台（个）</t>
    <phoneticPr fontId="7" type="noConversion"/>
  </si>
  <si>
    <t>含齿轮箱、蓄电池、螺旋桨、污水处理器、轴系等</t>
    <phoneticPr fontId="7" type="noConversion"/>
  </si>
  <si>
    <t>电气设备</t>
    <phoneticPr fontId="7" type="noConversion"/>
  </si>
  <si>
    <t>含蓄电池及夜航设备、机舱配电、电子附属设施、电器安装等</t>
    <phoneticPr fontId="7" type="noConversion"/>
  </si>
  <si>
    <t>含首锚、钢丝卷车、人力起锚机、锚链、装修材料等</t>
    <phoneticPr fontId="7" type="noConversion"/>
  </si>
  <si>
    <t>（六）</t>
    <phoneticPr fontId="7" type="noConversion"/>
  </si>
  <si>
    <t>传令车钟、驾驶记录台、磁罗经等</t>
    <phoneticPr fontId="7" type="noConversion"/>
  </si>
  <si>
    <t>含倾斜仪、望远镜、风速仪、国际信号旗、驾驶高凳、磁罗经等</t>
    <phoneticPr fontId="7" type="noConversion"/>
  </si>
  <si>
    <t>舾装工程及设备</t>
    <phoneticPr fontId="7" type="noConversion"/>
  </si>
  <si>
    <t>舾装设备</t>
    <phoneticPr fontId="7" type="noConversion"/>
  </si>
  <si>
    <t>套</t>
    <phoneticPr fontId="7" type="noConversion"/>
  </si>
  <si>
    <t>室内设备</t>
    <phoneticPr fontId="7" type="noConversion"/>
  </si>
  <si>
    <t>含舱室门、船窗、钢质梯、人孔盖等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</si>
</sst>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0">
    <font>
      <sz val="12"/>
      <name val="宋体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sz val="14"/>
      <name val="方正小标宋简体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Fill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M46"/>
  <sheetViews>
    <sheetView tabSelected="1" zoomScale="130" zoomScaleNormal="130" workbookViewId="0">
      <selection activeCell="A38" sqref="A38"/>
    </sheetView>
  </sheetViews>
  <sheetFormatPr defaultColWidth="9" defaultRowHeight="14.25"/>
  <cols>
    <col min="1" max="1" width="6.5" customWidth="1"/>
    <col min="2" max="2" width="19.875" customWidth="1"/>
    <col min="3" max="3" width="11" customWidth="1"/>
    <col min="4" max="4" width="9.125" customWidth="1"/>
    <col min="5" max="5" width="11.875" customWidth="1"/>
    <col min="6" max="6" width="9.125" hidden="1" customWidth="1"/>
    <col min="7" max="7" width="20.5" style="1" customWidth="1"/>
    <col min="8" max="8" width="12.625"/>
    <col min="9" max="9" width="12.625" hidden="1" customWidth="1"/>
    <col min="13" max="13" width="9" style="2"/>
    <col min="14" max="14" width="12.625"/>
  </cols>
  <sheetData>
    <row r="1" spans="1:7" ht="20.25" customHeight="1">
      <c r="A1" s="23" t="s">
        <v>0</v>
      </c>
      <c r="B1" s="24"/>
      <c r="C1" s="24"/>
      <c r="D1" s="24"/>
      <c r="E1" s="24"/>
      <c r="F1" s="24"/>
      <c r="G1" s="25"/>
    </row>
    <row r="2" spans="1:7" ht="43.5" customHeight="1">
      <c r="A2" s="26" t="s">
        <v>1</v>
      </c>
      <c r="B2" s="27"/>
      <c r="C2" s="27"/>
      <c r="D2" s="27"/>
      <c r="E2" s="27"/>
      <c r="F2" s="27"/>
      <c r="G2" s="26"/>
    </row>
    <row r="3" spans="1:7" ht="17.100000000000001" customHeight="1">
      <c r="A3" s="3" t="s">
        <v>2</v>
      </c>
      <c r="B3" s="3" t="s">
        <v>3</v>
      </c>
      <c r="C3" s="28" t="s">
        <v>4</v>
      </c>
      <c r="D3" s="28"/>
      <c r="E3" s="28"/>
      <c r="F3" s="28"/>
      <c r="G3" s="28"/>
    </row>
    <row r="4" spans="1:7" ht="17.100000000000001" customHeight="1">
      <c r="A4" s="3" t="s">
        <v>5</v>
      </c>
      <c r="B4" s="3" t="s">
        <v>6</v>
      </c>
      <c r="C4" s="28" t="s">
        <v>7</v>
      </c>
      <c r="D4" s="28"/>
      <c r="E4" s="28"/>
      <c r="F4" s="28"/>
      <c r="G4" s="28"/>
    </row>
    <row r="5" spans="1:7" ht="17.100000000000001" customHeight="1">
      <c r="A5" s="3" t="s">
        <v>8</v>
      </c>
      <c r="B5" s="3" t="s">
        <v>9</v>
      </c>
      <c r="C5" s="28" t="s">
        <v>10</v>
      </c>
      <c r="D5" s="28"/>
      <c r="E5" s="28"/>
      <c r="F5" s="28"/>
      <c r="G5" s="28"/>
    </row>
    <row r="6" spans="1:7" ht="27" customHeight="1">
      <c r="A6" s="3" t="s">
        <v>11</v>
      </c>
      <c r="B6" s="3" t="s">
        <v>12</v>
      </c>
      <c r="C6" s="28" t="s">
        <v>13</v>
      </c>
      <c r="D6" s="28"/>
      <c r="E6" s="28"/>
      <c r="F6" s="28"/>
      <c r="G6" s="28"/>
    </row>
    <row r="7" spans="1:7" ht="17.100000000000001" customHeight="1">
      <c r="A7" s="3" t="s">
        <v>14</v>
      </c>
      <c r="B7" s="3" t="s">
        <v>15</v>
      </c>
      <c r="C7" s="28" t="s">
        <v>16</v>
      </c>
      <c r="D7" s="28"/>
      <c r="E7" s="28"/>
      <c r="F7" s="28"/>
      <c r="G7" s="28"/>
    </row>
    <row r="8" spans="1:7" ht="17.100000000000001" customHeight="1">
      <c r="A8" s="3" t="s">
        <v>17</v>
      </c>
      <c r="B8" s="3" t="s">
        <v>18</v>
      </c>
      <c r="C8" s="28" t="s">
        <v>19</v>
      </c>
      <c r="D8" s="28"/>
      <c r="E8" s="28"/>
      <c r="F8" s="28"/>
      <c r="G8" s="28"/>
    </row>
    <row r="9" spans="1:7" ht="17.100000000000001" customHeight="1">
      <c r="A9" s="3" t="s">
        <v>20</v>
      </c>
      <c r="B9" s="3" t="s">
        <v>21</v>
      </c>
      <c r="C9" s="28" t="s">
        <v>22</v>
      </c>
      <c r="D9" s="28"/>
      <c r="E9" s="28"/>
      <c r="F9" s="28"/>
      <c r="G9" s="28"/>
    </row>
    <row r="10" spans="1:7" ht="17.100000000000001" customHeight="1">
      <c r="A10" s="3" t="s">
        <v>23</v>
      </c>
      <c r="B10" s="3" t="s">
        <v>24</v>
      </c>
      <c r="C10" s="28" t="s">
        <v>25</v>
      </c>
      <c r="D10" s="28"/>
      <c r="E10" s="28"/>
      <c r="F10" s="28"/>
      <c r="G10" s="28"/>
    </row>
    <row r="11" spans="1:7" ht="41.1" customHeight="1">
      <c r="A11" s="35" t="s">
        <v>26</v>
      </c>
      <c r="B11" s="3" t="s">
        <v>27</v>
      </c>
      <c r="C11" s="28" t="s">
        <v>28</v>
      </c>
      <c r="D11" s="28"/>
      <c r="E11" s="28"/>
      <c r="F11" s="28"/>
      <c r="G11" s="28"/>
    </row>
    <row r="12" spans="1:7" ht="21" customHeight="1">
      <c r="A12" s="36"/>
      <c r="B12" s="38" t="s">
        <v>29</v>
      </c>
      <c r="C12" s="38" t="s">
        <v>30</v>
      </c>
      <c r="D12" s="38" t="s">
        <v>31</v>
      </c>
      <c r="E12" s="41" t="s">
        <v>32</v>
      </c>
      <c r="F12" s="42"/>
      <c r="G12" s="3" t="s">
        <v>33</v>
      </c>
    </row>
    <row r="13" spans="1:7" ht="14.25" hidden="1" customHeight="1">
      <c r="A13" s="37"/>
      <c r="B13" s="39"/>
      <c r="C13" s="39"/>
      <c r="D13" s="39"/>
      <c r="E13" s="4" t="s">
        <v>34</v>
      </c>
      <c r="F13" s="4" t="s">
        <v>35</v>
      </c>
      <c r="G13" s="4"/>
    </row>
    <row r="14" spans="1:7" ht="23.1" customHeight="1">
      <c r="A14" s="3" t="s">
        <v>36</v>
      </c>
      <c r="B14" s="5" t="s">
        <v>37</v>
      </c>
      <c r="C14" s="6" t="s">
        <v>38</v>
      </c>
      <c r="D14" s="6" t="s">
        <v>38</v>
      </c>
      <c r="E14" s="7">
        <f>E15+E18+E23+E26+E29+E33</f>
        <v>170.32000046730039</v>
      </c>
      <c r="F14" s="7" t="e">
        <f>SUM(F15,F18,F23,F26,F29,F32,#REF!,F33)</f>
        <v>#REF!</v>
      </c>
      <c r="G14" s="8" t="s">
        <v>38</v>
      </c>
    </row>
    <row r="15" spans="1:7" ht="23.1" customHeight="1">
      <c r="A15" s="6" t="s">
        <v>39</v>
      </c>
      <c r="B15" s="5" t="s">
        <v>40</v>
      </c>
      <c r="C15" s="9"/>
      <c r="D15" s="6" t="s">
        <v>38</v>
      </c>
      <c r="E15" s="7">
        <f>SUM(E16:E17)</f>
        <v>64.25</v>
      </c>
      <c r="F15" s="7">
        <f>SUM(F16:F17)</f>
        <v>64.25</v>
      </c>
      <c r="G15" s="10"/>
    </row>
    <row r="16" spans="1:7" ht="23.1" customHeight="1">
      <c r="A16" s="6">
        <v>1</v>
      </c>
      <c r="B16" s="5" t="s">
        <v>41</v>
      </c>
      <c r="C16" s="11">
        <v>1</v>
      </c>
      <c r="D16" s="6" t="s">
        <v>42</v>
      </c>
      <c r="E16" s="7">
        <v>45.75</v>
      </c>
      <c r="F16" s="7">
        <v>45.75</v>
      </c>
      <c r="G16" s="12" t="s">
        <v>43</v>
      </c>
    </row>
    <row r="17" spans="1:13" ht="23.1" customHeight="1">
      <c r="A17" s="6">
        <v>2</v>
      </c>
      <c r="B17" s="5" t="s">
        <v>44</v>
      </c>
      <c r="C17" s="11">
        <v>1</v>
      </c>
      <c r="D17" s="6" t="s">
        <v>42</v>
      </c>
      <c r="E17" s="7">
        <v>18.5</v>
      </c>
      <c r="F17" s="7">
        <v>18.5</v>
      </c>
      <c r="G17" s="10" t="s">
        <v>38</v>
      </c>
    </row>
    <row r="18" spans="1:13" ht="23.1" customHeight="1">
      <c r="A18" s="6" t="s">
        <v>45</v>
      </c>
      <c r="B18" s="5" t="s">
        <v>46</v>
      </c>
      <c r="C18" s="11"/>
      <c r="D18" s="6" t="s">
        <v>38</v>
      </c>
      <c r="E18" s="7">
        <f>SUM(E19:E22)</f>
        <v>49.170000381469706</v>
      </c>
      <c r="F18" s="7">
        <f>SUM(F19:F22)</f>
        <v>33.10000046730039</v>
      </c>
      <c r="G18" s="10" t="s">
        <v>38</v>
      </c>
    </row>
    <row r="19" spans="1:13" ht="23.1" customHeight="1">
      <c r="A19" s="6">
        <v>1</v>
      </c>
      <c r="B19" s="5" t="s">
        <v>47</v>
      </c>
      <c r="C19" s="11">
        <v>2</v>
      </c>
      <c r="D19" s="6" t="s">
        <v>48</v>
      </c>
      <c r="E19" s="7">
        <v>13.6000003814697</v>
      </c>
      <c r="F19" s="7">
        <v>13.6000003814697</v>
      </c>
      <c r="G19" s="10" t="s">
        <v>38</v>
      </c>
    </row>
    <row r="20" spans="1:13" ht="24" customHeight="1">
      <c r="A20" s="6">
        <v>2</v>
      </c>
      <c r="B20" s="5" t="s">
        <v>88</v>
      </c>
      <c r="C20" s="11">
        <v>12</v>
      </c>
      <c r="D20" s="6" t="s">
        <v>89</v>
      </c>
      <c r="E20" s="7">
        <v>19.23</v>
      </c>
      <c r="F20" s="7">
        <v>3.1600000858306898</v>
      </c>
      <c r="G20" s="12" t="s">
        <v>90</v>
      </c>
    </row>
    <row r="21" spans="1:13" ht="23.1" customHeight="1">
      <c r="A21" s="6">
        <v>3</v>
      </c>
      <c r="B21" s="5" t="s">
        <v>50</v>
      </c>
      <c r="C21" s="11">
        <v>1</v>
      </c>
      <c r="D21" s="6" t="s">
        <v>51</v>
      </c>
      <c r="E21" s="7">
        <v>6.84</v>
      </c>
      <c r="F21" s="7">
        <v>6.84</v>
      </c>
      <c r="G21" s="12" t="s">
        <v>52</v>
      </c>
    </row>
    <row r="22" spans="1:13" ht="23.1" customHeight="1">
      <c r="A22" s="6">
        <v>4</v>
      </c>
      <c r="B22" s="5" t="s">
        <v>53</v>
      </c>
      <c r="C22" s="11">
        <v>1</v>
      </c>
      <c r="D22" s="6" t="s">
        <v>51</v>
      </c>
      <c r="E22" s="7">
        <v>9.5</v>
      </c>
      <c r="F22" s="7">
        <v>9.5</v>
      </c>
      <c r="G22" s="10" t="s">
        <v>38</v>
      </c>
    </row>
    <row r="23" spans="1:13" ht="23.1" customHeight="1">
      <c r="A23" s="6" t="s">
        <v>54</v>
      </c>
      <c r="B23" s="5" t="s">
        <v>55</v>
      </c>
      <c r="C23" s="11"/>
      <c r="D23" s="6" t="s">
        <v>38</v>
      </c>
      <c r="E23" s="7">
        <f>SUM(E24:E25)</f>
        <v>10.15999995231628</v>
      </c>
      <c r="F23" s="7">
        <f>SUM(F24:F25)</f>
        <v>4.2999999523162806</v>
      </c>
      <c r="G23" s="10" t="s">
        <v>38</v>
      </c>
    </row>
    <row r="24" spans="1:13" ht="23.1" customHeight="1">
      <c r="A24" s="6">
        <v>1</v>
      </c>
      <c r="B24" s="5" t="s">
        <v>56</v>
      </c>
      <c r="C24" s="11">
        <v>1</v>
      </c>
      <c r="D24" s="6" t="s">
        <v>49</v>
      </c>
      <c r="E24" s="7">
        <v>2.7999999523162802</v>
      </c>
      <c r="F24" s="7">
        <v>2.7999999523162802</v>
      </c>
      <c r="G24" s="10" t="s">
        <v>38</v>
      </c>
    </row>
    <row r="25" spans="1:13" ht="35.25" customHeight="1">
      <c r="A25" s="6">
        <v>2</v>
      </c>
      <c r="B25" s="5" t="s">
        <v>91</v>
      </c>
      <c r="C25" s="11">
        <v>1</v>
      </c>
      <c r="D25" s="6" t="s">
        <v>49</v>
      </c>
      <c r="E25" s="7">
        <v>7.36</v>
      </c>
      <c r="F25" s="7">
        <v>1.5</v>
      </c>
      <c r="G25" s="12" t="s">
        <v>92</v>
      </c>
    </row>
    <row r="26" spans="1:13" ht="23.1" customHeight="1">
      <c r="A26" s="6" t="s">
        <v>57</v>
      </c>
      <c r="B26" s="5" t="s">
        <v>58</v>
      </c>
      <c r="C26" s="11"/>
      <c r="D26" s="6" t="s">
        <v>38</v>
      </c>
      <c r="E26" s="7">
        <f>SUM(E27:E28)</f>
        <v>3.8600001335144105</v>
      </c>
      <c r="F26" s="7">
        <f>SUM(F27:F28)</f>
        <v>3.8600001335144105</v>
      </c>
      <c r="G26" s="10" t="s">
        <v>59</v>
      </c>
    </row>
    <row r="27" spans="1:13" ht="23.1" customHeight="1">
      <c r="A27" s="6">
        <v>1</v>
      </c>
      <c r="B27" s="5" t="s">
        <v>60</v>
      </c>
      <c r="C27" s="11">
        <v>1</v>
      </c>
      <c r="D27" s="6" t="s">
        <v>49</v>
      </c>
      <c r="E27" s="7">
        <v>2.4200000762939502</v>
      </c>
      <c r="F27" s="7">
        <v>2.4200000762939502</v>
      </c>
      <c r="G27" s="10" t="s">
        <v>59</v>
      </c>
    </row>
    <row r="28" spans="1:13" ht="23.1" customHeight="1">
      <c r="A28" s="6">
        <v>2</v>
      </c>
      <c r="B28" s="5" t="s">
        <v>61</v>
      </c>
      <c r="C28" s="11">
        <v>1</v>
      </c>
      <c r="D28" s="6" t="s">
        <v>49</v>
      </c>
      <c r="E28" s="7">
        <v>1.4400000572204601</v>
      </c>
      <c r="F28" s="7">
        <v>1.4400000572204601</v>
      </c>
      <c r="G28" s="10" t="s">
        <v>59</v>
      </c>
    </row>
    <row r="29" spans="1:13" s="16" customFormat="1" ht="23.25" customHeight="1">
      <c r="A29" s="18" t="s">
        <v>62</v>
      </c>
      <c r="B29" s="19" t="s">
        <v>97</v>
      </c>
      <c r="C29" s="20"/>
      <c r="D29" s="18" t="s">
        <v>38</v>
      </c>
      <c r="E29" s="21">
        <v>23.68</v>
      </c>
      <c r="F29" s="21"/>
      <c r="G29" s="22"/>
      <c r="M29" s="17"/>
    </row>
    <row r="30" spans="1:13" s="16" customFormat="1" ht="39" customHeight="1">
      <c r="A30" s="18">
        <v>1</v>
      </c>
      <c r="B30" s="19" t="s">
        <v>98</v>
      </c>
      <c r="C30" s="20">
        <v>1</v>
      </c>
      <c r="D30" s="18" t="s">
        <v>99</v>
      </c>
      <c r="E30" s="21">
        <v>10.66</v>
      </c>
      <c r="F30" s="21" t="e">
        <f>SUM(#REF!)</f>
        <v>#REF!</v>
      </c>
      <c r="G30" s="22" t="s">
        <v>93</v>
      </c>
      <c r="M30" s="17"/>
    </row>
    <row r="31" spans="1:13" s="16" customFormat="1" ht="30.75" customHeight="1">
      <c r="A31" s="18">
        <v>2</v>
      </c>
      <c r="B31" s="19" t="s">
        <v>100</v>
      </c>
      <c r="C31" s="20">
        <v>1</v>
      </c>
      <c r="D31" s="18" t="s">
        <v>99</v>
      </c>
      <c r="E31" s="21">
        <v>5.25</v>
      </c>
      <c r="F31" s="21"/>
      <c r="G31" s="22" t="s">
        <v>101</v>
      </c>
      <c r="M31" s="17"/>
    </row>
    <row r="32" spans="1:13" ht="23.1" customHeight="1">
      <c r="A32" s="6">
        <v>3</v>
      </c>
      <c r="B32" s="5" t="s">
        <v>63</v>
      </c>
      <c r="C32" s="11">
        <v>3</v>
      </c>
      <c r="D32" s="6" t="s">
        <v>49</v>
      </c>
      <c r="E32" s="7">
        <v>7.7699999809265101</v>
      </c>
      <c r="F32" s="7">
        <v>7.7699999809265101</v>
      </c>
      <c r="G32" s="12" t="s">
        <v>64</v>
      </c>
    </row>
    <row r="33" spans="1:9" ht="23.1" customHeight="1">
      <c r="A33" s="6" t="s">
        <v>94</v>
      </c>
      <c r="B33" s="5" t="s">
        <v>65</v>
      </c>
      <c r="C33" s="11"/>
      <c r="D33" s="6" t="s">
        <v>38</v>
      </c>
      <c r="E33" s="7">
        <f>SUM(E34)</f>
        <v>19.2</v>
      </c>
      <c r="F33" s="7">
        <f>SUM(F34)</f>
        <v>19.2</v>
      </c>
      <c r="G33" s="10" t="s">
        <v>59</v>
      </c>
    </row>
    <row r="34" spans="1:9" ht="23.1" customHeight="1">
      <c r="A34" s="6">
        <v>1</v>
      </c>
      <c r="B34" s="5" t="s">
        <v>66</v>
      </c>
      <c r="C34" s="11">
        <v>1</v>
      </c>
      <c r="D34" s="6" t="s">
        <v>49</v>
      </c>
      <c r="E34" s="7">
        <v>19.2</v>
      </c>
      <c r="F34" s="7">
        <v>19.2</v>
      </c>
      <c r="G34" s="10" t="s">
        <v>59</v>
      </c>
    </row>
    <row r="35" spans="1:9" ht="23.1" customHeight="1">
      <c r="A35" s="6" t="s">
        <v>67</v>
      </c>
      <c r="B35" s="5" t="s">
        <v>68</v>
      </c>
      <c r="C35" s="11" t="s">
        <v>38</v>
      </c>
      <c r="D35" s="6" t="s">
        <v>38</v>
      </c>
      <c r="E35" s="7">
        <f>SUM(E36:E38)</f>
        <v>9.68</v>
      </c>
      <c r="F35" s="7">
        <f>SUM(F36:F38)</f>
        <v>8.6300000000000008</v>
      </c>
      <c r="G35" s="13" t="s">
        <v>38</v>
      </c>
    </row>
    <row r="36" spans="1:9" ht="23.1" customHeight="1">
      <c r="A36" s="6">
        <v>1</v>
      </c>
      <c r="B36" s="5" t="s">
        <v>69</v>
      </c>
      <c r="C36" s="11">
        <v>1</v>
      </c>
      <c r="D36" s="6" t="s">
        <v>49</v>
      </c>
      <c r="E36" s="7">
        <v>2.8</v>
      </c>
      <c r="F36" s="7">
        <v>2.8</v>
      </c>
      <c r="G36" s="13"/>
    </row>
    <row r="37" spans="1:9" ht="39" customHeight="1">
      <c r="A37" s="6">
        <v>2</v>
      </c>
      <c r="B37" s="5" t="s">
        <v>70</v>
      </c>
      <c r="C37" s="11"/>
      <c r="D37" s="6"/>
      <c r="E37" s="7">
        <v>2.1800000000000002</v>
      </c>
      <c r="F37" s="7">
        <v>2.1800000000000002</v>
      </c>
      <c r="G37" s="12" t="s">
        <v>71</v>
      </c>
    </row>
    <row r="38" spans="1:9" ht="39" customHeight="1">
      <c r="A38" s="6">
        <v>3</v>
      </c>
      <c r="B38" s="10" t="s">
        <v>95</v>
      </c>
      <c r="C38" s="11"/>
      <c r="D38" s="6"/>
      <c r="E38" s="7">
        <v>4.7</v>
      </c>
      <c r="F38" s="7">
        <v>3.65</v>
      </c>
      <c r="G38" s="12" t="s">
        <v>96</v>
      </c>
    </row>
    <row r="39" spans="1:9" ht="23.1" customHeight="1">
      <c r="A39" s="6" t="s">
        <v>72</v>
      </c>
      <c r="B39" s="5" t="s">
        <v>73</v>
      </c>
      <c r="C39" s="11" t="s">
        <v>38</v>
      </c>
      <c r="D39" s="6" t="s">
        <v>38</v>
      </c>
      <c r="E39" s="7">
        <f>SUM(E40:E41)</f>
        <v>12.99999952316284</v>
      </c>
      <c r="F39" s="9"/>
      <c r="G39" s="10" t="s">
        <v>59</v>
      </c>
    </row>
    <row r="40" spans="1:9" ht="23.1" customHeight="1">
      <c r="A40" s="6" t="s">
        <v>74</v>
      </c>
      <c r="B40" s="5" t="s">
        <v>75</v>
      </c>
      <c r="C40" s="11" t="s">
        <v>38</v>
      </c>
      <c r="D40" s="6" t="s">
        <v>38</v>
      </c>
      <c r="E40" s="7">
        <v>9.3999996185302699</v>
      </c>
      <c r="F40" s="9"/>
      <c r="G40" s="10" t="s">
        <v>59</v>
      </c>
      <c r="I40" s="15">
        <f>SUM(E39,E42,F33,F26)</f>
        <v>43.059999656677256</v>
      </c>
    </row>
    <row r="41" spans="1:9" ht="23.1" customHeight="1">
      <c r="A41" s="6" t="s">
        <v>76</v>
      </c>
      <c r="B41" s="5" t="s">
        <v>77</v>
      </c>
      <c r="C41" s="11" t="s">
        <v>38</v>
      </c>
      <c r="D41" s="6" t="s">
        <v>38</v>
      </c>
      <c r="E41" s="7">
        <v>3.5999999046325701</v>
      </c>
      <c r="F41" s="9"/>
      <c r="G41" s="10" t="s">
        <v>59</v>
      </c>
    </row>
    <row r="42" spans="1:9" ht="23.1" customHeight="1">
      <c r="A42" s="6" t="s">
        <v>78</v>
      </c>
      <c r="B42" s="5" t="s">
        <v>79</v>
      </c>
      <c r="C42" s="11" t="s">
        <v>38</v>
      </c>
      <c r="D42" s="6" t="s">
        <v>38</v>
      </c>
      <c r="E42" s="7">
        <v>7</v>
      </c>
      <c r="F42" s="9"/>
      <c r="G42" s="10" t="s">
        <v>59</v>
      </c>
    </row>
    <row r="43" spans="1:9" ht="23.1" customHeight="1">
      <c r="A43" s="35" t="s">
        <v>80</v>
      </c>
      <c r="B43" s="38" t="s">
        <v>81</v>
      </c>
      <c r="C43" s="43" t="s">
        <v>82</v>
      </c>
      <c r="D43" s="43"/>
      <c r="E43" s="6" t="s">
        <v>83</v>
      </c>
      <c r="F43" s="14"/>
      <c r="G43" s="8"/>
    </row>
    <row r="44" spans="1:9" ht="23.1" customHeight="1">
      <c r="A44" s="36"/>
      <c r="B44" s="40"/>
      <c r="C44" s="43" t="s">
        <v>84</v>
      </c>
      <c r="D44" s="43"/>
      <c r="E44" s="7">
        <v>154</v>
      </c>
      <c r="F44" s="9"/>
      <c r="G44" s="8" t="s">
        <v>38</v>
      </c>
    </row>
    <row r="45" spans="1:9" ht="23.1" customHeight="1">
      <c r="A45" s="37"/>
      <c r="B45" s="39"/>
      <c r="C45" s="43" t="s">
        <v>85</v>
      </c>
      <c r="D45" s="43"/>
      <c r="E45" s="7">
        <v>46</v>
      </c>
      <c r="F45" s="9"/>
      <c r="G45" s="8" t="s">
        <v>38</v>
      </c>
    </row>
    <row r="46" spans="1:9" ht="23.1" customHeight="1">
      <c r="A46" s="29" t="s">
        <v>86</v>
      </c>
      <c r="B46" s="30"/>
      <c r="C46" s="30"/>
      <c r="D46" s="31"/>
      <c r="E46" s="32" t="s">
        <v>87</v>
      </c>
      <c r="F46" s="33"/>
      <c r="G46" s="34"/>
    </row>
  </sheetData>
  <mergeCells count="23">
    <mergeCell ref="A46:D46"/>
    <mergeCell ref="E46:G46"/>
    <mergeCell ref="A11:A13"/>
    <mergeCell ref="A43:A45"/>
    <mergeCell ref="B12:B13"/>
    <mergeCell ref="B43:B45"/>
    <mergeCell ref="C12:C13"/>
    <mergeCell ref="D12:D13"/>
    <mergeCell ref="C11:G11"/>
    <mergeCell ref="E12:F12"/>
    <mergeCell ref="C43:D43"/>
    <mergeCell ref="C44:D44"/>
    <mergeCell ref="C45:D45"/>
    <mergeCell ref="C6:G6"/>
    <mergeCell ref="C7:G7"/>
    <mergeCell ref="C8:G8"/>
    <mergeCell ref="C9:G9"/>
    <mergeCell ref="C10:G10"/>
    <mergeCell ref="A1:G1"/>
    <mergeCell ref="A2:G2"/>
    <mergeCell ref="C3:G3"/>
    <mergeCell ref="C4:G4"/>
    <mergeCell ref="C5:G5"/>
  </mergeCells>
  <phoneticPr fontId="7" type="noConversion"/>
  <printOptions horizontalCentered="1"/>
  <pageMargins left="0.55118110236220474" right="0.55118110236220474" top="0.78740157480314965" bottom="0.59055118110236227" header="0.51181102362204722" footer="0.51181102362204722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2017-11-03T01:56:48Z</cp:lastPrinted>
  <dcterms:created xsi:type="dcterms:W3CDTF">2017-10-27T02:20:00Z</dcterms:created>
  <dcterms:modified xsi:type="dcterms:W3CDTF">2017-11-03T01:56:51Z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