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710" windowHeight="13050"/>
  </bookViews>
  <sheets>
    <sheet name="Sheet1" sheetId="1" r:id="rId1"/>
  </sheets>
  <definedNames>
    <definedName name="_xlnm._FilterDatabase" localSheetId="0" hidden="1">Sheet1!$A$5:$U$149</definedName>
  </definedNames>
  <calcPr calcId="144525" concurrentCalc="0"/>
</workbook>
</file>

<file path=xl/sharedStrings.xml><?xml version="1.0" encoding="utf-8"?>
<sst xmlns="http://schemas.openxmlformats.org/spreadsheetml/2006/main" count="150">
  <si>
    <t>附件1</t>
  </si>
  <si>
    <t>2019年省级财政农业生产防灾救灾资金（农业防灾救灾、动物防疫检疫等补助经费省级配套专项）安排情况表</t>
  </si>
  <si>
    <t>[制表]省农业农村厅计划财务处</t>
  </si>
  <si>
    <t xml:space="preserve">     单位：万元</t>
  </si>
  <si>
    <t>单   位</t>
  </si>
  <si>
    <t>省级资金分配金额</t>
  </si>
  <si>
    <t>市级应配套金额</t>
  </si>
  <si>
    <t>备 注</t>
  </si>
  <si>
    <t>合计</t>
  </si>
  <si>
    <t>农业防灾救灾资金</t>
  </si>
  <si>
    <t>动物防疫等补助经费省级配套资金</t>
  </si>
  <si>
    <t>小计</t>
  </si>
  <si>
    <t>强制免疫</t>
  </si>
  <si>
    <t>强制扑杀</t>
  </si>
  <si>
    <t>无害化处理</t>
  </si>
  <si>
    <t>畜禽标识</t>
  </si>
  <si>
    <t>动物卫生监督检查站建设</t>
  </si>
  <si>
    <t>强制  扑杀</t>
  </si>
  <si>
    <t xml:space="preserve">      合      计</t>
  </si>
  <si>
    <t>省级主管部门合计</t>
  </si>
  <si>
    <t>省农业农村厅本级</t>
  </si>
  <si>
    <t>省动物卫生监督所</t>
  </si>
  <si>
    <t>农业防灾救灾资金：“50202会议费”10.45万元，“50203培训费”7.81万元，“50204专用材料购置费”28万元，“其他商品和服务支出”53.74万元。</t>
  </si>
  <si>
    <t xml:space="preserve">         市州本级小计</t>
  </si>
  <si>
    <t xml:space="preserve">         县区级小计</t>
  </si>
  <si>
    <t xml:space="preserve">      非省直管区县小计</t>
  </si>
  <si>
    <t xml:space="preserve">   省直管县小计</t>
  </si>
  <si>
    <t xml:space="preserve">    贵阳市</t>
  </si>
  <si>
    <t xml:space="preserve">      贵阳市本级</t>
  </si>
  <si>
    <t xml:space="preserve">      贵阳市区县合计</t>
  </si>
  <si>
    <t xml:space="preserve">      其中：非省直管县小计</t>
  </si>
  <si>
    <t xml:space="preserve">            省直管县小计</t>
  </si>
  <si>
    <t xml:space="preserve">        乌当区</t>
  </si>
  <si>
    <t xml:space="preserve">        花溪区</t>
  </si>
  <si>
    <t xml:space="preserve">        白云区</t>
  </si>
  <si>
    <t xml:space="preserve">        南明区</t>
  </si>
  <si>
    <t xml:space="preserve">        云岩区</t>
  </si>
  <si>
    <t xml:space="preserve">        清镇市△</t>
  </si>
  <si>
    <t xml:space="preserve">        开阳县△</t>
  </si>
  <si>
    <t xml:space="preserve">        修文县△</t>
  </si>
  <si>
    <t>强制免疫补助资金50万元用于2018年通过疫病净化验收企业奖补。</t>
  </si>
  <si>
    <t xml:space="preserve">        息烽县△</t>
  </si>
  <si>
    <t xml:space="preserve">        观山湖区</t>
  </si>
  <si>
    <t xml:space="preserve">    六盘水市</t>
  </si>
  <si>
    <t xml:space="preserve">      六盘水市本级</t>
  </si>
  <si>
    <t>强制免疫补助资金中含病死畜禽无害化处理体系建设专项补助100万元。</t>
  </si>
  <si>
    <t xml:space="preserve">      六盘水市区县合计</t>
  </si>
  <si>
    <t xml:space="preserve">        六枝特区△</t>
  </si>
  <si>
    <t xml:space="preserve">        盘州市△</t>
  </si>
  <si>
    <t xml:space="preserve">        水城县△</t>
  </si>
  <si>
    <t xml:space="preserve">        钟山区</t>
  </si>
  <si>
    <t xml:space="preserve">    遵义市</t>
  </si>
  <si>
    <t xml:space="preserve">      遵义市本级</t>
  </si>
  <si>
    <t>新蒲新区无害化处理补助0.23万元。</t>
  </si>
  <si>
    <t xml:space="preserve">      遵义市区县合计</t>
  </si>
  <si>
    <t xml:space="preserve">        红花岗区</t>
  </si>
  <si>
    <t xml:space="preserve">        汇川区</t>
  </si>
  <si>
    <t xml:space="preserve">        播州区</t>
  </si>
  <si>
    <t xml:space="preserve">        桐梓县△</t>
  </si>
  <si>
    <t xml:space="preserve">        绥阳县△</t>
  </si>
  <si>
    <t xml:space="preserve">        湄潭县△</t>
  </si>
  <si>
    <t xml:space="preserve">        凤冈县△</t>
  </si>
  <si>
    <t xml:space="preserve">        余庆县△</t>
  </si>
  <si>
    <t xml:space="preserve">        仁怀市△</t>
  </si>
  <si>
    <t xml:space="preserve">        赤水市△</t>
  </si>
  <si>
    <t xml:space="preserve">        习水县△</t>
  </si>
  <si>
    <t xml:space="preserve">        正安县△</t>
  </si>
  <si>
    <t xml:space="preserve">        道真仡佬族苗族自治县△</t>
  </si>
  <si>
    <t xml:space="preserve">        务川仡佬族苗族自治县△</t>
  </si>
  <si>
    <t xml:space="preserve">    安顺市</t>
  </si>
  <si>
    <t xml:space="preserve">      安顺市本级</t>
  </si>
  <si>
    <t>开发区和黄果树景区无害化处理分别补助0.11万元、0.01万元。</t>
  </si>
  <si>
    <t xml:space="preserve">      安顺市区县合计</t>
  </si>
  <si>
    <t xml:space="preserve">        西秀区</t>
  </si>
  <si>
    <t xml:space="preserve">        平坝区</t>
  </si>
  <si>
    <t xml:space="preserve">        普定县△</t>
  </si>
  <si>
    <t xml:space="preserve">        镇宁布依族苗族自治县△</t>
  </si>
  <si>
    <t xml:space="preserve">        关岭布依族苗族自治县△</t>
  </si>
  <si>
    <t xml:space="preserve">        紫云苗族布依族自治县△</t>
  </si>
  <si>
    <t xml:space="preserve">    黔南布依族苗族自治州</t>
  </si>
  <si>
    <t xml:space="preserve">      黔南布依族苗族自治州本级</t>
  </si>
  <si>
    <t xml:space="preserve">      黔南布依族苗族自治州区县合计</t>
  </si>
  <si>
    <t xml:space="preserve">        都匀市</t>
  </si>
  <si>
    <t xml:space="preserve">        独山县△</t>
  </si>
  <si>
    <t xml:space="preserve">        平塘县△</t>
  </si>
  <si>
    <t xml:space="preserve">        荔波县△</t>
  </si>
  <si>
    <t xml:space="preserve">        三都水族自治县△</t>
  </si>
  <si>
    <t xml:space="preserve">        福泉市△</t>
  </si>
  <si>
    <t xml:space="preserve">        瓮安县△</t>
  </si>
  <si>
    <t xml:space="preserve">        贵定县△</t>
  </si>
  <si>
    <t xml:space="preserve">        龙里县△</t>
  </si>
  <si>
    <t xml:space="preserve">        惠水县△</t>
  </si>
  <si>
    <t xml:space="preserve">        长顺县△</t>
  </si>
  <si>
    <t xml:space="preserve">        罗甸县△</t>
  </si>
  <si>
    <t xml:space="preserve">    黔东南苗族侗族自治州</t>
  </si>
  <si>
    <t xml:space="preserve">      黔东南苗族侗族自治州本级</t>
  </si>
  <si>
    <t xml:space="preserve">      黔东南苗族侗族自治州区县合计</t>
  </si>
  <si>
    <t xml:space="preserve">        凯里市</t>
  </si>
  <si>
    <t xml:space="preserve">        黄平县△</t>
  </si>
  <si>
    <t xml:space="preserve">        麻江县</t>
  </si>
  <si>
    <t xml:space="preserve">        丹寨县△</t>
  </si>
  <si>
    <t xml:space="preserve">        雷山县△</t>
  </si>
  <si>
    <t xml:space="preserve">        施秉县</t>
  </si>
  <si>
    <t xml:space="preserve">        镇远县</t>
  </si>
  <si>
    <t xml:space="preserve">        三穗县</t>
  </si>
  <si>
    <t xml:space="preserve">        岑巩县</t>
  </si>
  <si>
    <t xml:space="preserve">        天柱县</t>
  </si>
  <si>
    <t xml:space="preserve">        锦屏县</t>
  </si>
  <si>
    <t xml:space="preserve">        黎平县△</t>
  </si>
  <si>
    <t xml:space="preserve">        榕江县</t>
  </si>
  <si>
    <t xml:space="preserve">        从江县△</t>
  </si>
  <si>
    <t xml:space="preserve">        剑河县</t>
  </si>
  <si>
    <t xml:space="preserve">        台江县</t>
  </si>
  <si>
    <t xml:space="preserve">    毕节市</t>
  </si>
  <si>
    <t xml:space="preserve">      毕节市本级</t>
  </si>
  <si>
    <t xml:space="preserve">      毕节市县合计</t>
  </si>
  <si>
    <t xml:space="preserve">        七星关区</t>
  </si>
  <si>
    <t xml:space="preserve">        大方县△</t>
  </si>
  <si>
    <t xml:space="preserve">        黔西县△</t>
  </si>
  <si>
    <t xml:space="preserve">        金沙县△</t>
  </si>
  <si>
    <t xml:space="preserve">        织金县△</t>
  </si>
  <si>
    <t xml:space="preserve">        纳雍县△</t>
  </si>
  <si>
    <t xml:space="preserve">        威宁彝族回族苗族自治县△</t>
  </si>
  <si>
    <t xml:space="preserve">        赫章县△</t>
  </si>
  <si>
    <t xml:space="preserve">    铜仁市</t>
  </si>
  <si>
    <t xml:space="preserve">      铜仁市本级</t>
  </si>
  <si>
    <t xml:space="preserve">      铜仁市区县合计</t>
  </si>
  <si>
    <t xml:space="preserve">        碧江区</t>
  </si>
  <si>
    <t xml:space="preserve">        松桃苗族自治县△</t>
  </si>
  <si>
    <t xml:space="preserve">        玉屏侗族自治县△</t>
  </si>
  <si>
    <t xml:space="preserve">        万山区</t>
  </si>
  <si>
    <t xml:space="preserve">        江口县△</t>
  </si>
  <si>
    <t xml:space="preserve">        石阡县△</t>
  </si>
  <si>
    <t xml:space="preserve">        印江土家族苗族自治县△</t>
  </si>
  <si>
    <t xml:space="preserve">        思南县△</t>
  </si>
  <si>
    <t xml:space="preserve">        德江县△</t>
  </si>
  <si>
    <t xml:space="preserve">        沿河土家族自治县△</t>
  </si>
  <si>
    <t xml:space="preserve">    黔西南布依族苗族自治州</t>
  </si>
  <si>
    <t xml:space="preserve">      黔西南布依族苗族自治州本级</t>
  </si>
  <si>
    <t xml:space="preserve">      黔西南布依族苗族自治州区县合计</t>
  </si>
  <si>
    <t xml:space="preserve">        兴义市</t>
  </si>
  <si>
    <t xml:space="preserve">        兴仁县</t>
  </si>
  <si>
    <t xml:space="preserve">        贞丰县</t>
  </si>
  <si>
    <t xml:space="preserve">        册亨县△</t>
  </si>
  <si>
    <t xml:space="preserve">        望谟县△</t>
  </si>
  <si>
    <t xml:space="preserve">        普安县</t>
  </si>
  <si>
    <t xml:space="preserve">        晴隆县</t>
  </si>
  <si>
    <t xml:space="preserve">        安龙县</t>
  </si>
  <si>
    <t xml:space="preserve">   贵安新区</t>
  </si>
  <si>
    <t xml:space="preserve">   双龙航空港经济区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</si>
</sst>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#,##0.00_ "/>
  </numFmts>
  <fonts count="31">
    <font>
      <sz val="12"/>
      <name val="宋体"/>
      <charset val="134"/>
    </font>
    <font>
      <sz val="11"/>
      <name val="宋体"/>
      <charset val="134"/>
    </font>
    <font>
      <sz val="14"/>
      <name val="黑体"/>
      <charset val="134"/>
    </font>
    <font>
      <sz val="12"/>
      <name val="黑体"/>
      <charset val="134"/>
    </font>
    <font>
      <b/>
      <sz val="20"/>
      <name val="宋体"/>
      <charset val="134"/>
    </font>
    <font>
      <b/>
      <sz val="12"/>
      <name val="宋体"/>
      <charset val="134"/>
    </font>
    <font>
      <b/>
      <sz val="14"/>
      <name val="宋体"/>
      <charset val="134"/>
    </font>
    <font>
      <b/>
      <sz val="11"/>
      <name val="宋体"/>
      <charset val="134"/>
    </font>
    <font>
      <sz val="14"/>
      <name val="宋体"/>
      <charset val="134"/>
    </font>
    <font>
      <b/>
      <sz val="13"/>
      <name val="宋体"/>
      <charset val="134"/>
    </font>
    <font>
      <sz val="9"/>
      <name val="宋体"/>
      <charset val="134"/>
    </font>
    <font>
      <sz val="8"/>
      <name val="宋体"/>
      <charset val="134"/>
    </font>
    <font>
      <sz val="13"/>
      <name val="宋体"/>
      <charset val="134"/>
    </font>
    <font>
      <sz val="11"/>
      <color indexed="9"/>
      <name val="宋体"/>
      <charset val="0"/>
    </font>
    <font>
      <sz val="11"/>
      <color indexed="8"/>
      <name val="宋体"/>
      <charset val="0"/>
    </font>
    <font>
      <b/>
      <sz val="11"/>
      <color indexed="52"/>
      <name val="宋体"/>
      <charset val="0"/>
    </font>
    <font>
      <b/>
      <sz val="18"/>
      <color indexed="62"/>
      <name val="宋体"/>
      <charset val="134"/>
    </font>
    <font>
      <sz val="11"/>
      <color indexed="60"/>
      <name val="宋体"/>
      <charset val="0"/>
    </font>
    <font>
      <b/>
      <sz val="11"/>
      <color indexed="63"/>
      <name val="宋体"/>
      <charset val="0"/>
    </font>
    <font>
      <sz val="11"/>
      <color indexed="10"/>
      <name val="宋体"/>
      <charset val="0"/>
    </font>
    <font>
      <sz val="11"/>
      <color indexed="62"/>
      <name val="宋体"/>
      <charset val="0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sz val="11"/>
      <color indexed="17"/>
      <name val="宋体"/>
      <charset val="0"/>
    </font>
    <font>
      <b/>
      <sz val="11"/>
      <color indexed="62"/>
      <name val="宋体"/>
      <charset val="134"/>
    </font>
    <font>
      <b/>
      <sz val="11"/>
      <color indexed="8"/>
      <name val="宋体"/>
      <charset val="0"/>
    </font>
    <font>
      <b/>
      <sz val="11"/>
      <color indexed="9"/>
      <name val="宋体"/>
      <charset val="0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sz val="11"/>
      <color indexed="52"/>
      <name val="宋体"/>
      <charset val="0"/>
    </font>
  </fonts>
  <fills count="1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20" fillId="6" borderId="9" applyNumberFormat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8" borderId="11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8" fillId="4" borderId="10" applyNumberFormat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26" fillId="13" borderId="14" applyNumberFormat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</cellStyleXfs>
  <cellXfs count="77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2" fillId="0" borderId="0" xfId="0" applyFont="1" applyAlignment="1"/>
    <xf numFmtId="0" fontId="3" fillId="0" borderId="0" xfId="0" applyFont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 wrapText="1"/>
    </xf>
    <xf numFmtId="0" fontId="5" fillId="0" borderId="0" xfId="0" applyNumberFormat="1" applyFont="1" applyFill="1" applyAlignment="1">
      <alignment horizontal="center" vertical="center" wrapText="1"/>
    </xf>
    <xf numFmtId="0" fontId="0" fillId="0" borderId="0" xfId="0" applyFont="1" applyAlignment="1">
      <alignment horizontal="left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7" fillId="0" borderId="4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3" fontId="8" fillId="2" borderId="5" xfId="0" applyNumberFormat="1" applyFont="1" applyFill="1" applyBorder="1" applyAlignment="1" applyProtection="1">
      <alignment vertical="center"/>
    </xf>
    <xf numFmtId="4" fontId="0" fillId="2" borderId="5" xfId="0" applyNumberFormat="1" applyFont="1" applyFill="1" applyBorder="1" applyAlignment="1" applyProtection="1">
      <alignment horizontal="center" vertical="center"/>
    </xf>
    <xf numFmtId="176" fontId="0" fillId="2" borderId="5" xfId="0" applyNumberFormat="1" applyFont="1" applyFill="1" applyBorder="1" applyAlignment="1">
      <alignment horizontal="right" vertical="center"/>
    </xf>
    <xf numFmtId="176" fontId="0" fillId="2" borderId="5" xfId="0" applyNumberFormat="1" applyFont="1" applyFill="1" applyBorder="1" applyAlignment="1">
      <alignment horizontal="center" vertical="center"/>
    </xf>
    <xf numFmtId="3" fontId="8" fillId="2" borderId="4" xfId="0" applyNumberFormat="1" applyFont="1" applyFill="1" applyBorder="1" applyAlignment="1" applyProtection="1">
      <alignment vertical="center"/>
    </xf>
    <xf numFmtId="176" fontId="0" fillId="2" borderId="4" xfId="0" applyNumberFormat="1" applyFont="1" applyFill="1" applyBorder="1" applyAlignment="1">
      <alignment horizontal="right" vertical="center"/>
    </xf>
    <xf numFmtId="176" fontId="0" fillId="2" borderId="4" xfId="0" applyNumberFormat="1" applyFont="1" applyFill="1" applyBorder="1" applyAlignment="1">
      <alignment horizontal="center" vertical="center"/>
    </xf>
    <xf numFmtId="3" fontId="8" fillId="2" borderId="4" xfId="0" applyNumberFormat="1" applyFont="1" applyFill="1" applyBorder="1" applyAlignment="1" applyProtection="1">
      <alignment horizontal="center" vertical="center"/>
    </xf>
    <xf numFmtId="3" fontId="8" fillId="3" borderId="4" xfId="0" applyNumberFormat="1" applyFont="1" applyFill="1" applyBorder="1" applyAlignment="1" applyProtection="1">
      <alignment horizontal="left" vertical="center"/>
    </xf>
    <xf numFmtId="4" fontId="0" fillId="3" borderId="4" xfId="0" applyNumberFormat="1" applyFont="1" applyFill="1" applyBorder="1" applyAlignment="1" applyProtection="1">
      <alignment horizontal="center" vertical="center"/>
    </xf>
    <xf numFmtId="176" fontId="0" fillId="3" borderId="4" xfId="0" applyNumberFormat="1" applyFont="1" applyFill="1" applyBorder="1" applyAlignment="1">
      <alignment horizontal="right" vertical="center"/>
    </xf>
    <xf numFmtId="176" fontId="0" fillId="3" borderId="4" xfId="0" applyNumberFormat="1" applyFont="1" applyFill="1" applyBorder="1" applyAlignment="1">
      <alignment horizontal="center" vertical="center"/>
    </xf>
    <xf numFmtId="3" fontId="8" fillId="4" borderId="4" xfId="0" applyNumberFormat="1" applyFont="1" applyFill="1" applyBorder="1" applyAlignment="1" applyProtection="1">
      <alignment horizontal="left" vertical="center"/>
    </xf>
    <xf numFmtId="4" fontId="0" fillId="4" borderId="4" xfId="0" applyNumberFormat="1" applyFont="1" applyFill="1" applyBorder="1" applyAlignment="1" applyProtection="1">
      <alignment horizontal="center" vertical="center"/>
    </xf>
    <xf numFmtId="176" fontId="0" fillId="0" borderId="4" xfId="0" applyNumberFormat="1" applyFont="1" applyFill="1" applyBorder="1" applyAlignment="1">
      <alignment horizontal="right" vertical="center"/>
    </xf>
    <xf numFmtId="176" fontId="0" fillId="0" borderId="4" xfId="0" applyNumberFormat="1" applyFont="1" applyFill="1" applyBorder="1" applyAlignment="1">
      <alignment horizontal="center" vertical="center"/>
    </xf>
    <xf numFmtId="4" fontId="0" fillId="4" borderId="6" xfId="0" applyNumberFormat="1" applyFont="1" applyFill="1" applyBorder="1" applyAlignment="1" applyProtection="1">
      <alignment horizontal="center" vertical="center"/>
    </xf>
    <xf numFmtId="176" fontId="0" fillId="0" borderId="6" xfId="0" applyNumberFormat="1" applyFont="1" applyFill="1" applyBorder="1" applyAlignment="1">
      <alignment horizontal="right" vertical="center"/>
    </xf>
    <xf numFmtId="176" fontId="0" fillId="0" borderId="6" xfId="0" applyNumberFormat="1" applyFont="1" applyFill="1" applyBorder="1" applyAlignment="1">
      <alignment horizontal="center" vertical="center"/>
    </xf>
    <xf numFmtId="3" fontId="8" fillId="4" borderId="1" xfId="0" applyNumberFormat="1" applyFont="1" applyFill="1" applyBorder="1" applyAlignment="1" applyProtection="1">
      <alignment horizontal="left" vertical="center"/>
    </xf>
    <xf numFmtId="4" fontId="0" fillId="4" borderId="1" xfId="0" applyNumberFormat="1" applyFont="1" applyFill="1" applyBorder="1" applyAlignment="1" applyProtection="1">
      <alignment horizontal="center" vertical="center"/>
    </xf>
    <xf numFmtId="0" fontId="8" fillId="0" borderId="4" xfId="0" applyFont="1" applyBorder="1" applyAlignment="1">
      <alignment vertical="center"/>
    </xf>
    <xf numFmtId="0" fontId="8" fillId="0" borderId="4" xfId="0" applyFont="1" applyBorder="1" applyAlignment="1">
      <alignment horizontal="center" vertical="center"/>
    </xf>
    <xf numFmtId="4" fontId="0" fillId="3" borderId="5" xfId="0" applyNumberFormat="1" applyFont="1" applyFill="1" applyBorder="1" applyAlignment="1" applyProtection="1">
      <alignment horizontal="center" vertical="center"/>
    </xf>
    <xf numFmtId="176" fontId="0" fillId="3" borderId="5" xfId="0" applyNumberFormat="1" applyFont="1" applyFill="1" applyBorder="1" applyAlignment="1">
      <alignment horizontal="right" vertical="center"/>
    </xf>
    <xf numFmtId="176" fontId="0" fillId="3" borderId="5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center" vertical="center" wrapText="1"/>
    </xf>
    <xf numFmtId="0" fontId="1" fillId="0" borderId="7" xfId="0" applyNumberFormat="1" applyFont="1" applyFill="1" applyBorder="1" applyAlignment="1">
      <alignment horizontal="center" vertical="center" wrapText="1"/>
    </xf>
    <xf numFmtId="0" fontId="1" fillId="0" borderId="5" xfId="0" applyNumberFormat="1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5" fillId="0" borderId="5" xfId="0" applyNumberFormat="1" applyFont="1" applyFill="1" applyBorder="1" applyAlignment="1">
      <alignment horizontal="center" vertical="center" wrapText="1"/>
    </xf>
    <xf numFmtId="176" fontId="8" fillId="2" borderId="5" xfId="0" applyNumberFormat="1" applyFont="1" applyFill="1" applyBorder="1" applyAlignment="1">
      <alignment vertical="center" wrapText="1"/>
    </xf>
    <xf numFmtId="176" fontId="10" fillId="2" borderId="4" xfId="0" applyNumberFormat="1" applyFont="1" applyFill="1" applyBorder="1" applyAlignment="1">
      <alignment vertical="center" wrapText="1"/>
    </xf>
    <xf numFmtId="176" fontId="8" fillId="2" borderId="4" xfId="0" applyNumberFormat="1" applyFont="1" applyFill="1" applyBorder="1" applyAlignment="1">
      <alignment vertical="center" wrapText="1"/>
    </xf>
    <xf numFmtId="176" fontId="8" fillId="3" borderId="4" xfId="0" applyNumberFormat="1" applyFont="1" applyFill="1" applyBorder="1" applyAlignment="1">
      <alignment vertical="center" wrapText="1"/>
    </xf>
    <xf numFmtId="176" fontId="8" fillId="0" borderId="4" xfId="0" applyNumberFormat="1" applyFont="1" applyBorder="1" applyAlignment="1">
      <alignment vertical="center" wrapText="1"/>
    </xf>
    <xf numFmtId="0" fontId="0" fillId="0" borderId="0" xfId="0" applyBorder="1">
      <alignment vertical="center"/>
    </xf>
    <xf numFmtId="176" fontId="0" fillId="0" borderId="3" xfId="0" applyNumberFormat="1" applyFont="1" applyFill="1" applyBorder="1" applyAlignment="1">
      <alignment horizontal="center" vertical="center"/>
    </xf>
    <xf numFmtId="176" fontId="11" fillId="0" borderId="4" xfId="0" applyNumberFormat="1" applyFont="1" applyFill="1" applyBorder="1" applyAlignment="1">
      <alignment vertical="center" wrapText="1"/>
    </xf>
    <xf numFmtId="0" fontId="11" fillId="0" borderId="0" xfId="0" applyFont="1" applyFill="1" applyAlignment="1">
      <alignment vertical="center" wrapText="1"/>
    </xf>
    <xf numFmtId="3" fontId="12" fillId="3" borderId="4" xfId="0" applyNumberFormat="1" applyFont="1" applyFill="1" applyBorder="1" applyAlignment="1" applyProtection="1">
      <alignment horizontal="left" vertical="center"/>
    </xf>
    <xf numFmtId="3" fontId="8" fillId="4" borderId="6" xfId="0" applyNumberFormat="1" applyFont="1" applyFill="1" applyBorder="1" applyAlignment="1" applyProtection="1">
      <alignment horizontal="left" vertical="center"/>
    </xf>
    <xf numFmtId="3" fontId="0" fillId="3" borderId="4" xfId="0" applyNumberFormat="1" applyFont="1" applyFill="1" applyBorder="1" applyAlignment="1" applyProtection="1">
      <alignment horizontal="center" vertical="center"/>
    </xf>
    <xf numFmtId="3" fontId="8" fillId="0" borderId="4" xfId="0" applyNumberFormat="1" applyFont="1" applyFill="1" applyBorder="1" applyAlignment="1" applyProtection="1">
      <alignment horizontal="left" vertical="center"/>
    </xf>
    <xf numFmtId="3" fontId="0" fillId="0" borderId="4" xfId="0" applyNumberFormat="1" applyFont="1" applyFill="1" applyBorder="1" applyAlignment="1" applyProtection="1">
      <alignment horizontal="center" vertical="center"/>
    </xf>
    <xf numFmtId="3" fontId="0" fillId="0" borderId="5" xfId="0" applyNumberFormat="1" applyFont="1" applyFill="1" applyBorder="1" applyAlignment="1" applyProtection="1">
      <alignment horizontal="center" vertical="center"/>
    </xf>
    <xf numFmtId="176" fontId="0" fillId="0" borderId="0" xfId="0" applyNumberFormat="1" applyFont="1" applyFill="1" applyBorder="1" applyAlignment="1">
      <alignment horizontal="center" vertical="center"/>
    </xf>
    <xf numFmtId="176" fontId="8" fillId="0" borderId="6" xfId="0" applyNumberFormat="1" applyFont="1" applyBorder="1" applyAlignment="1">
      <alignment vertical="center" wrapText="1"/>
    </xf>
    <xf numFmtId="176" fontId="0" fillId="0" borderId="1" xfId="0" applyNumberFormat="1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right" vertical="center"/>
    </xf>
    <xf numFmtId="176" fontId="0" fillId="3" borderId="1" xfId="0" applyNumberFormat="1" applyFont="1" applyFill="1" applyBorder="1" applyAlignment="1">
      <alignment horizontal="center" vertical="center"/>
    </xf>
    <xf numFmtId="176" fontId="0" fillId="3" borderId="1" xfId="0" applyNumberFormat="1" applyFont="1" applyFill="1" applyBorder="1" applyAlignment="1">
      <alignment horizontal="right" vertical="center"/>
    </xf>
    <xf numFmtId="176" fontId="0" fillId="0" borderId="0" xfId="0" applyNumberFormat="1" applyFont="1" applyFill="1" applyBorder="1" applyAlignment="1">
      <alignment horizontal="right" vertical="center"/>
    </xf>
  </cellXfs>
  <cellStyles count="49">
    <cellStyle name="常规" xfId="0" builtinId="0"/>
    <cellStyle name="千位分隔" xfId="1" builtinId="3"/>
    <cellStyle name="货币" xfId="2" builtinId="4"/>
    <cellStyle name="强调文字颜色 4" xfId="3"/>
    <cellStyle name="千位分隔[0]" xfId="4" builtinId="6"/>
    <cellStyle name="百分比" xfId="5" builtinId="5"/>
    <cellStyle name="标题" xfId="6"/>
    <cellStyle name="货币[0]" xfId="7" builtinId="7"/>
    <cellStyle name="20% - 强调文字颜色 3" xfId="8"/>
    <cellStyle name="输入" xfId="9"/>
    <cellStyle name="差" xfId="10"/>
    <cellStyle name="40% - 强调文字颜色 3" xfId="11"/>
    <cellStyle name="60% - 强调文字颜色 3" xfId="12"/>
    <cellStyle name="超链接" xfId="13" builtinId="8"/>
    <cellStyle name="已访问的超链接" xfId="14" builtinId="9"/>
    <cellStyle name="注释" xfId="15"/>
    <cellStyle name="警告文本" xfId="16"/>
    <cellStyle name="标题 4" xfId="17"/>
    <cellStyle name="60% - 强调文字颜色 2" xfId="18"/>
    <cellStyle name="解释性文本" xfId="19"/>
    <cellStyle name="标题 1" xfId="20"/>
    <cellStyle name="标题 2" xfId="21"/>
    <cellStyle name="标题 3" xfId="22"/>
    <cellStyle name="60% - 强调文字颜色 1" xfId="23"/>
    <cellStyle name="输出" xfId="24"/>
    <cellStyle name="60% - 强调文字颜色 4" xfId="25"/>
    <cellStyle name="计算" xfId="26"/>
    <cellStyle name="检查单元格" xfId="27"/>
    <cellStyle name="链接单元格" xfId="28"/>
    <cellStyle name="强调文字颜色 2" xfId="29"/>
    <cellStyle name="20% - 强调文字颜色 6" xfId="30"/>
    <cellStyle name="汇总" xfId="31"/>
    <cellStyle name="好" xfId="32"/>
    <cellStyle name="适中" xfId="33"/>
    <cellStyle name="强调文字颜色 1" xfId="34"/>
    <cellStyle name="20% - 强调文字颜色 5" xfId="35"/>
    <cellStyle name="20% - 强调文字颜色 1" xfId="36"/>
    <cellStyle name="40% - 强调文字颜色 1" xfId="37"/>
    <cellStyle name="20% - 强调文字颜色 2" xfId="38"/>
    <cellStyle name="40% - 强调文字颜色 2" xfId="39"/>
    <cellStyle name="强调文字颜色 3" xfId="40"/>
    <cellStyle name="20% - 强调文字颜色 4" xfId="41"/>
    <cellStyle name="40% - 强调文字颜色 4" xfId="42"/>
    <cellStyle name="强调文字颜色 5" xfId="43"/>
    <cellStyle name="40% - 强调文字颜色 5" xfId="44"/>
    <cellStyle name="60% - 强调文字颜色 5" xfId="45"/>
    <cellStyle name="强调文字颜色 6" xfId="46"/>
    <cellStyle name="40% - 强调文字颜色 6" xfId="47"/>
    <cellStyle name="60% - 强调文字颜色 6" xfId="48"/>
  </cellStyles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U220"/>
  <sheetViews>
    <sheetView tabSelected="1" workbookViewId="0">
      <pane xSplit="2" ySplit="6" topLeftCell="C7" activePane="bottomRight" state="frozen"/>
      <selection/>
      <selection pane="topRight"/>
      <selection pane="bottomLeft"/>
      <selection pane="bottomRight" activeCell="P14" sqref="P14"/>
    </sheetView>
  </sheetViews>
  <sheetFormatPr defaultColWidth="9" defaultRowHeight="14.25"/>
  <cols>
    <col min="1" max="1" width="40.5" customWidth="1"/>
    <col min="2" max="3" width="9.625" style="2" customWidth="1"/>
    <col min="4" max="4" width="10.375" style="2" customWidth="1"/>
    <col min="5" max="5" width="9.625" style="3" customWidth="1"/>
    <col min="6" max="6" width="10.25" style="4" customWidth="1"/>
    <col min="7" max="7" width="9.25" style="4" customWidth="1"/>
    <col min="8" max="8" width="9.375" style="3" customWidth="1"/>
    <col min="9" max="9" width="17.375" style="2" customWidth="1"/>
    <col min="10" max="10" width="8.25" style="4" hidden="1" customWidth="1"/>
    <col min="11" max="11" width="9.125" style="3" hidden="1" customWidth="1"/>
    <col min="12" max="12" width="9" style="3" hidden="1" customWidth="1"/>
    <col min="13" max="13" width="19" style="5" customWidth="1"/>
  </cols>
  <sheetData>
    <row r="1" ht="28" customHeight="1" spans="1:9">
      <c r="A1" s="6" t="s">
        <v>0</v>
      </c>
      <c r="B1" s="7"/>
      <c r="C1" s="7"/>
      <c r="D1" s="7"/>
      <c r="I1" s="7"/>
    </row>
    <row r="2" ht="51" customHeight="1" spans="1:13">
      <c r="A2" s="8" t="s">
        <v>1</v>
      </c>
      <c r="B2" s="9"/>
      <c r="C2" s="9"/>
      <c r="D2" s="9"/>
      <c r="E2" s="8"/>
      <c r="F2" s="8"/>
      <c r="G2" s="8"/>
      <c r="H2" s="8"/>
      <c r="I2" s="9"/>
      <c r="J2" s="8"/>
      <c r="K2" s="8"/>
      <c r="L2" s="8"/>
      <c r="M2" s="8"/>
    </row>
    <row r="3" ht="25" customHeight="1" spans="1:13">
      <c r="A3" s="10" t="s">
        <v>2</v>
      </c>
      <c r="H3" s="4"/>
      <c r="J3" s="4" t="s">
        <v>3</v>
      </c>
      <c r="K3" s="4"/>
      <c r="L3" s="4"/>
      <c r="M3" s="47"/>
    </row>
    <row r="4" ht="21" customHeight="1" spans="1:13">
      <c r="A4" s="11" t="s">
        <v>4</v>
      </c>
      <c r="B4" s="11" t="s">
        <v>5</v>
      </c>
      <c r="C4" s="12"/>
      <c r="D4" s="12"/>
      <c r="E4" s="12"/>
      <c r="F4" s="12"/>
      <c r="G4" s="12"/>
      <c r="H4" s="13"/>
      <c r="I4" s="12"/>
      <c r="J4" s="13" t="s">
        <v>6</v>
      </c>
      <c r="K4" s="48"/>
      <c r="L4" s="48"/>
      <c r="M4" s="13" t="s">
        <v>7</v>
      </c>
    </row>
    <row r="5" s="1" customFormat="1" ht="33" customHeight="1" spans="1:13">
      <c r="A5" s="14"/>
      <c r="B5" s="15" t="s">
        <v>8</v>
      </c>
      <c r="C5" s="16" t="s">
        <v>9</v>
      </c>
      <c r="D5" s="17"/>
      <c r="E5" s="17"/>
      <c r="F5" s="17"/>
      <c r="G5" s="17"/>
      <c r="H5" s="18"/>
      <c r="I5" s="15" t="s">
        <v>10</v>
      </c>
      <c r="J5" s="49"/>
      <c r="K5" s="50"/>
      <c r="L5" s="50"/>
      <c r="M5" s="51"/>
    </row>
    <row r="6" ht="47" customHeight="1" spans="1:13">
      <c r="A6" s="11"/>
      <c r="B6" s="19"/>
      <c r="C6" s="19" t="s">
        <v>11</v>
      </c>
      <c r="D6" s="15" t="s">
        <v>12</v>
      </c>
      <c r="E6" s="20" t="s">
        <v>13</v>
      </c>
      <c r="F6" s="20" t="s">
        <v>14</v>
      </c>
      <c r="G6" s="20" t="s">
        <v>15</v>
      </c>
      <c r="H6" s="20" t="s">
        <v>16</v>
      </c>
      <c r="I6" s="15" t="s">
        <v>12</v>
      </c>
      <c r="J6" s="52" t="s">
        <v>11</v>
      </c>
      <c r="K6" s="53" t="s">
        <v>17</v>
      </c>
      <c r="L6" s="54" t="s">
        <v>14</v>
      </c>
      <c r="M6" s="48"/>
    </row>
    <row r="7" ht="18.75" spans="1:13">
      <c r="A7" s="21" t="s">
        <v>18</v>
      </c>
      <c r="B7" s="22">
        <f t="shared" ref="B7:B9" si="0">SUM(C7+I7)</f>
        <v>4321.76</v>
      </c>
      <c r="C7" s="22">
        <f t="shared" ref="C7:C9" si="1">SUM(D7:H7)</f>
        <v>3283.76</v>
      </c>
      <c r="D7" s="23">
        <f t="shared" ref="D7:I7" si="2">D11+D12+D8</f>
        <v>2172.76</v>
      </c>
      <c r="E7" s="23">
        <f>E11+E12+E8</f>
        <v>128.66</v>
      </c>
      <c r="F7" s="24">
        <f>F11+F12+F8</f>
        <v>82.34</v>
      </c>
      <c r="G7" s="23">
        <f>G11+G12+G8</f>
        <v>800</v>
      </c>
      <c r="H7" s="23">
        <f>H11+H12+H8</f>
        <v>100</v>
      </c>
      <c r="I7" s="23">
        <f>I11+I12+I8</f>
        <v>1038</v>
      </c>
      <c r="J7" s="24">
        <v>157.95</v>
      </c>
      <c r="K7" s="23">
        <f>K11+K12+K9</f>
        <v>96.45</v>
      </c>
      <c r="L7" s="23">
        <f>L11+L12+L9</f>
        <v>61.5</v>
      </c>
      <c r="M7" s="55"/>
    </row>
    <row r="8" ht="18.75" spans="1:13">
      <c r="A8" s="21" t="s">
        <v>19</v>
      </c>
      <c r="B8" s="22">
        <f>SUM(C8+I8)</f>
        <v>1641.76</v>
      </c>
      <c r="C8" s="22">
        <f>SUM(D8:H8)</f>
        <v>718.76</v>
      </c>
      <c r="D8" s="23">
        <f>SUM(D9:D10)</f>
        <v>718.76</v>
      </c>
      <c r="E8" s="23"/>
      <c r="F8" s="24"/>
      <c r="G8" s="23"/>
      <c r="H8" s="23"/>
      <c r="I8" s="23">
        <f>SUM(I9:I10)</f>
        <v>923</v>
      </c>
      <c r="J8" s="24"/>
      <c r="K8" s="23"/>
      <c r="L8" s="23"/>
      <c r="M8" s="55"/>
    </row>
    <row r="9" ht="18.75" spans="1:13">
      <c r="A9" s="25" t="s">
        <v>20</v>
      </c>
      <c r="B9" s="22">
        <f>SUM(C9+I9)</f>
        <v>1541.76</v>
      </c>
      <c r="C9" s="22">
        <f>SUM(D9:H9)</f>
        <v>618.76</v>
      </c>
      <c r="D9" s="26">
        <v>618.76</v>
      </c>
      <c r="E9" s="26"/>
      <c r="F9" s="27"/>
      <c r="G9" s="26"/>
      <c r="H9" s="26"/>
      <c r="I9" s="26">
        <v>923</v>
      </c>
      <c r="J9" s="27"/>
      <c r="K9" s="26"/>
      <c r="L9" s="26"/>
      <c r="M9" s="56"/>
    </row>
    <row r="10" ht="81" customHeight="1" spans="1:13">
      <c r="A10" s="25" t="s">
        <v>21</v>
      </c>
      <c r="B10" s="22">
        <f t="shared" ref="B10:B69" si="3">SUM(C10+I10)</f>
        <v>100</v>
      </c>
      <c r="C10" s="22">
        <f t="shared" ref="C10:C69" si="4">SUM(D10:H10)</f>
        <v>100</v>
      </c>
      <c r="D10" s="26">
        <v>100</v>
      </c>
      <c r="E10" s="26"/>
      <c r="F10" s="27"/>
      <c r="G10" s="26"/>
      <c r="H10" s="26"/>
      <c r="I10" s="26"/>
      <c r="J10" s="27"/>
      <c r="K10" s="26"/>
      <c r="L10" s="26"/>
      <c r="M10" s="56" t="s">
        <v>22</v>
      </c>
    </row>
    <row r="11" ht="18.75" spans="1:13">
      <c r="A11" s="25" t="s">
        <v>23</v>
      </c>
      <c r="B11" s="22">
        <f>SUM(C11+I11)</f>
        <v>2145.35</v>
      </c>
      <c r="C11" s="22">
        <f>SUM(D11:H11)</f>
        <v>2030.35</v>
      </c>
      <c r="D11" s="26">
        <f t="shared" ref="D11:I11" si="5">D16+D31+D40+D59+D70+D87+D108+D121+D136+D148+D149</f>
        <v>1253</v>
      </c>
      <c r="E11" s="26">
        <f>E16+E31+E40+E59+E70+E87+E108+E121+E136+E148+E149</f>
        <v>0</v>
      </c>
      <c r="F11" s="27">
        <f>F16+F31+F40+F59+F70+F87+F108+F121+F136+F148+F149</f>
        <v>0.35</v>
      </c>
      <c r="G11" s="26">
        <f>G16+G31+G40+G59+G70+G87+G108+G121+G136+G148+G149</f>
        <v>777</v>
      </c>
      <c r="H11" s="26">
        <f>H16+H31+H40+H59+H70+H87+H108+H121+H136+H148+H149</f>
        <v>0</v>
      </c>
      <c r="I11" s="26">
        <f>I16+I31+I40+I59+I70+I87+I108+I121+I136+I148+I149</f>
        <v>115</v>
      </c>
      <c r="J11" s="27">
        <v>0</v>
      </c>
      <c r="K11" s="26">
        <f>K16+K31+K40+K59+K70+K87+K108+K121+K136+K148+K149</f>
        <v>0</v>
      </c>
      <c r="L11" s="26">
        <f>L16+L31+L40+L59+L70+L87+L108+L121+L136+L148+L149</f>
        <v>0</v>
      </c>
      <c r="M11" s="57"/>
    </row>
    <row r="12" ht="18.75" spans="1:13">
      <c r="A12" s="25" t="s">
        <v>24</v>
      </c>
      <c r="B12" s="22">
        <f>SUM(C12+I12)</f>
        <v>534.65</v>
      </c>
      <c r="C12" s="22">
        <f>SUM(D12:H12)</f>
        <v>534.65</v>
      </c>
      <c r="D12" s="26">
        <f t="shared" ref="D12:I12" si="6">D13+D14</f>
        <v>201</v>
      </c>
      <c r="E12" s="26">
        <f>E13+E14</f>
        <v>128.66</v>
      </c>
      <c r="F12" s="27">
        <f>F13+F14</f>
        <v>81.99</v>
      </c>
      <c r="G12" s="26">
        <f>G13+G14</f>
        <v>23</v>
      </c>
      <c r="H12" s="26">
        <f>H13+H14</f>
        <v>100</v>
      </c>
      <c r="I12" s="26">
        <f>I13+I14</f>
        <v>0</v>
      </c>
      <c r="J12" s="27">
        <v>157.95</v>
      </c>
      <c r="K12" s="26">
        <f t="shared" ref="K12:K17" si="7">K13+K14</f>
        <v>96.45</v>
      </c>
      <c r="L12" s="26">
        <f t="shared" ref="L12:L17" si="8">L13+L14</f>
        <v>61.5</v>
      </c>
      <c r="M12" s="57"/>
    </row>
    <row r="13" ht="18.75" spans="1:13">
      <c r="A13" s="28" t="s">
        <v>25</v>
      </c>
      <c r="B13" s="22">
        <f>SUM(C13+I13)</f>
        <v>211.34</v>
      </c>
      <c r="C13" s="22">
        <f>SUM(D13:H13)</f>
        <v>211.34</v>
      </c>
      <c r="D13" s="26">
        <f t="shared" ref="D13:I13" si="9">D18+D33+D42+D61+D72+D89+D110+D123+D138</f>
        <v>100</v>
      </c>
      <c r="E13" s="26">
        <f>E18+E33+E42+E61+E72+E89+E110+E123+E138</f>
        <v>61.82</v>
      </c>
      <c r="F13" s="27">
        <f>F18+F33+F42+F61+F72+F89+F110+F123+F138</f>
        <v>29.52</v>
      </c>
      <c r="G13" s="26">
        <f>G18+G33+G42+G61+G72+G89+G110+G123+G138</f>
        <v>0</v>
      </c>
      <c r="H13" s="26">
        <f>H18+H33+H42+H61+H72+H89+H110+H123+H138</f>
        <v>20</v>
      </c>
      <c r="I13" s="26">
        <f>I18+I33+I42+I61+I72+I89+I110+I123+I138</f>
        <v>0</v>
      </c>
      <c r="J13" s="27">
        <v>68.47</v>
      </c>
      <c r="K13" s="26">
        <f>K18+K33+K42+K61+K72+K89+K110+K123+K138</f>
        <v>46.38</v>
      </c>
      <c r="L13" s="26">
        <f>L18+L33+L42+L61+L72+L89+L110+L123+L138</f>
        <v>22.09</v>
      </c>
      <c r="M13" s="57"/>
    </row>
    <row r="14" ht="18.75" spans="1:13">
      <c r="A14" s="28" t="s">
        <v>26</v>
      </c>
      <c r="B14" s="22">
        <f>SUM(C14+I14)</f>
        <v>323.31</v>
      </c>
      <c r="C14" s="22">
        <f>SUM(D14:H14)</f>
        <v>323.31</v>
      </c>
      <c r="D14" s="26">
        <f t="shared" ref="D14:I14" si="10">SUM(D19,D34,D43,D62,D73,D90,D111,D124,D139)</f>
        <v>101</v>
      </c>
      <c r="E14" s="26">
        <f>SUM(E19,E34,E43,E62,E73,E90,E111,E124,E139)</f>
        <v>66.84</v>
      </c>
      <c r="F14" s="27">
        <f t="shared" ref="F14:H14" si="11">F19+F34+F43+F62+F73+F90+F111+F124+F139</f>
        <v>52.47</v>
      </c>
      <c r="G14" s="26">
        <f>G19+G34+G43+G62+G73+G90+G111+G124+G139</f>
        <v>23</v>
      </c>
      <c r="H14" s="26">
        <f>H19+H34+H43+H62+H73+H90+H111+H124+H139</f>
        <v>80</v>
      </c>
      <c r="I14" s="26">
        <f>SUM(I19,I34,I43,I62,I73,I90,I111,I124,I139)</f>
        <v>0</v>
      </c>
      <c r="J14" s="27">
        <v>89.48</v>
      </c>
      <c r="K14" s="26">
        <f>K19+K34+K43+K62+K73+K90+K111+K124+K139</f>
        <v>50.07</v>
      </c>
      <c r="L14" s="26">
        <f>SUM(L19,L34,L43,L62,L73,L90,L111,L124,L139)</f>
        <v>39.41</v>
      </c>
      <c r="M14" s="57"/>
    </row>
    <row r="15" ht="18.75" spans="1:13">
      <c r="A15" s="29" t="s">
        <v>27</v>
      </c>
      <c r="B15" s="30">
        <f>SUM(C15+I15)</f>
        <v>273.66</v>
      </c>
      <c r="C15" s="30">
        <f>SUM(D15:H15)</f>
        <v>273.66</v>
      </c>
      <c r="D15" s="31">
        <f t="shared" ref="D15:I15" si="12">D16+D17</f>
        <v>153</v>
      </c>
      <c r="E15" s="31">
        <f>E16+E17</f>
        <v>34.49</v>
      </c>
      <c r="F15" s="32">
        <f>F16+F17</f>
        <v>4.17</v>
      </c>
      <c r="G15" s="31">
        <f>G16+G17</f>
        <v>82</v>
      </c>
      <c r="H15" s="31">
        <f>H16+H17</f>
        <v>0</v>
      </c>
      <c r="I15" s="31">
        <f>I16+I17</f>
        <v>0</v>
      </c>
      <c r="J15" s="32">
        <v>28.99</v>
      </c>
      <c r="K15" s="31">
        <f>K16+K17</f>
        <v>25.87</v>
      </c>
      <c r="L15" s="31">
        <f>L16+L17</f>
        <v>3.12</v>
      </c>
      <c r="M15" s="58"/>
    </row>
    <row r="16" ht="18.75" spans="1:21">
      <c r="A16" s="33" t="s">
        <v>28</v>
      </c>
      <c r="B16" s="34">
        <f>SUM(C16+I16)</f>
        <v>185</v>
      </c>
      <c r="C16" s="34">
        <f>SUM(D16:H16)</f>
        <v>185</v>
      </c>
      <c r="D16" s="35">
        <v>103</v>
      </c>
      <c r="E16" s="35"/>
      <c r="F16" s="36"/>
      <c r="G16" s="35">
        <v>82</v>
      </c>
      <c r="H16" s="35"/>
      <c r="I16" s="35"/>
      <c r="J16" s="36"/>
      <c r="K16" s="35"/>
      <c r="L16" s="35"/>
      <c r="M16" s="59"/>
      <c r="O16" s="60"/>
      <c r="P16" s="60"/>
      <c r="Q16" s="60"/>
      <c r="R16" s="60"/>
      <c r="S16" s="60"/>
      <c r="T16" s="60"/>
      <c r="U16" s="60"/>
    </row>
    <row r="17" ht="18.75" spans="1:21">
      <c r="A17" s="29" t="s">
        <v>29</v>
      </c>
      <c r="B17" s="30">
        <f>SUM(C17+I17)</f>
        <v>88.66</v>
      </c>
      <c r="C17" s="30">
        <f>SUM(D17:H17)</f>
        <v>88.66</v>
      </c>
      <c r="D17" s="31">
        <f t="shared" ref="D17:I17" si="13">D18+D19</f>
        <v>50</v>
      </c>
      <c r="E17" s="31">
        <f>E18+E19</f>
        <v>34.49</v>
      </c>
      <c r="F17" s="32">
        <f>F18+F19</f>
        <v>4.17</v>
      </c>
      <c r="G17" s="31">
        <f>G18+G19</f>
        <v>0</v>
      </c>
      <c r="H17" s="31">
        <f>H18+H19</f>
        <v>0</v>
      </c>
      <c r="I17" s="31">
        <f>I18+I19</f>
        <v>0</v>
      </c>
      <c r="J17" s="32">
        <v>28.99</v>
      </c>
      <c r="K17" s="31">
        <f>K18+K19</f>
        <v>25.87</v>
      </c>
      <c r="L17" s="31">
        <f>L18+L19</f>
        <v>3.12</v>
      </c>
      <c r="M17" s="58"/>
      <c r="O17" s="60"/>
      <c r="P17" s="60"/>
      <c r="Q17" s="60"/>
      <c r="R17" s="60"/>
      <c r="S17" s="60"/>
      <c r="T17" s="60"/>
      <c r="U17" s="60"/>
    </row>
    <row r="18" ht="18.75" spans="1:21">
      <c r="A18" s="29" t="s">
        <v>30</v>
      </c>
      <c r="B18" s="30">
        <f>SUM(C18+I18)</f>
        <v>34.5</v>
      </c>
      <c r="C18" s="30">
        <f>SUM(D18:H18)</f>
        <v>34.5</v>
      </c>
      <c r="D18" s="31">
        <f t="shared" ref="D18:I18" si="14">SUM(D20:D24)+D29</f>
        <v>0</v>
      </c>
      <c r="E18" s="31">
        <f>SUM(E20:E24)+E29</f>
        <v>34.2</v>
      </c>
      <c r="F18" s="32">
        <f>SUM(F20:F24)+F29</f>
        <v>0.3</v>
      </c>
      <c r="G18" s="31">
        <f>SUM(G20:G24)+G29</f>
        <v>0</v>
      </c>
      <c r="H18" s="31">
        <f>SUM(H20:H24)+H29</f>
        <v>0</v>
      </c>
      <c r="I18" s="31">
        <f>SUM(I20:I24)+I29</f>
        <v>0</v>
      </c>
      <c r="J18" s="32">
        <v>25.87</v>
      </c>
      <c r="K18" s="31">
        <f>SUM(K20:K24)+K29</f>
        <v>25.65</v>
      </c>
      <c r="L18" s="31">
        <f>SUM(L20:L24)+L29</f>
        <v>0.22</v>
      </c>
      <c r="M18" s="58"/>
      <c r="O18" s="60"/>
      <c r="P18" s="60"/>
      <c r="Q18" s="60"/>
      <c r="R18" s="60"/>
      <c r="S18" s="60"/>
      <c r="T18" s="60"/>
      <c r="U18" s="60"/>
    </row>
    <row r="19" ht="18.75" spans="1:13">
      <c r="A19" s="29" t="s">
        <v>31</v>
      </c>
      <c r="B19" s="30">
        <f>SUM(C19+I19)</f>
        <v>54.16</v>
      </c>
      <c r="C19" s="30">
        <f>SUM(D19:H19)</f>
        <v>54.16</v>
      </c>
      <c r="D19" s="31">
        <f t="shared" ref="D19:I19" si="15">SUM(D25:D28)</f>
        <v>50</v>
      </c>
      <c r="E19" s="31">
        <f>SUM(E25:E28)</f>
        <v>0.29</v>
      </c>
      <c r="F19" s="32">
        <f>SUM(F25:F28)</f>
        <v>3.87</v>
      </c>
      <c r="G19" s="31">
        <f>SUM(G25:G28)</f>
        <v>0</v>
      </c>
      <c r="H19" s="31">
        <f>SUM(H25:H28)</f>
        <v>0</v>
      </c>
      <c r="I19" s="31">
        <f>SUM(I25:I28)</f>
        <v>0</v>
      </c>
      <c r="J19" s="32">
        <v>3.12</v>
      </c>
      <c r="K19" s="31">
        <f>SUM(K25:K28)</f>
        <v>0.22</v>
      </c>
      <c r="L19" s="31">
        <f>SUM(L25:L28)</f>
        <v>2.9</v>
      </c>
      <c r="M19" s="58"/>
    </row>
    <row r="20" ht="18.75" spans="1:13">
      <c r="A20" s="33" t="s">
        <v>32</v>
      </c>
      <c r="B20" s="34">
        <f>SUM(C20+I20)</f>
        <v>7.23</v>
      </c>
      <c r="C20" s="34">
        <f>SUM(D20:H20)</f>
        <v>7.23</v>
      </c>
      <c r="D20" s="35"/>
      <c r="E20" s="35">
        <v>7.15</v>
      </c>
      <c r="F20" s="36">
        <v>0.08</v>
      </c>
      <c r="G20" s="36"/>
      <c r="H20" s="35"/>
      <c r="I20" s="35"/>
      <c r="J20" s="36">
        <v>5.42</v>
      </c>
      <c r="K20" s="35">
        <v>5.36</v>
      </c>
      <c r="L20" s="35">
        <v>0.06</v>
      </c>
      <c r="M20" s="59"/>
    </row>
    <row r="21" ht="18.75" spans="1:13">
      <c r="A21" s="33" t="s">
        <v>33</v>
      </c>
      <c r="B21" s="34">
        <f>SUM(C21+I21)</f>
        <v>0.22</v>
      </c>
      <c r="C21" s="34">
        <f>SUM(D21:H21)</f>
        <v>0.22</v>
      </c>
      <c r="D21" s="35"/>
      <c r="E21" s="35"/>
      <c r="F21" s="36">
        <v>0.22</v>
      </c>
      <c r="G21" s="36"/>
      <c r="H21" s="35"/>
      <c r="I21" s="35"/>
      <c r="J21" s="36">
        <v>0.16</v>
      </c>
      <c r="K21" s="35"/>
      <c r="L21" s="35">
        <v>0.16</v>
      </c>
      <c r="M21" s="59"/>
    </row>
    <row r="22" ht="18.75" spans="1:13">
      <c r="A22" s="33" t="s">
        <v>34</v>
      </c>
      <c r="B22" s="34">
        <f>SUM(C22+I22)</f>
        <v>5.39</v>
      </c>
      <c r="C22" s="34">
        <f>SUM(D22:H22)</f>
        <v>5.39</v>
      </c>
      <c r="D22" s="35"/>
      <c r="E22" s="35">
        <v>5.39</v>
      </c>
      <c r="F22" s="36"/>
      <c r="G22" s="36"/>
      <c r="H22" s="35"/>
      <c r="I22" s="35"/>
      <c r="J22" s="36">
        <v>4.04</v>
      </c>
      <c r="K22" s="35">
        <v>4.04</v>
      </c>
      <c r="L22" s="35"/>
      <c r="M22" s="59"/>
    </row>
    <row r="23" ht="18.75" spans="1:13">
      <c r="A23" s="33" t="s">
        <v>35</v>
      </c>
      <c r="B23" s="34">
        <f>SUM(C23+I23)</f>
        <v>21.66</v>
      </c>
      <c r="C23" s="34">
        <f>SUM(D23:H23)</f>
        <v>21.66</v>
      </c>
      <c r="D23" s="35"/>
      <c r="E23" s="35">
        <v>21.66</v>
      </c>
      <c r="F23" s="36"/>
      <c r="G23" s="36"/>
      <c r="H23" s="35"/>
      <c r="I23" s="35"/>
      <c r="J23" s="36">
        <v>16.25</v>
      </c>
      <c r="K23" s="35">
        <v>16.25</v>
      </c>
      <c r="L23" s="35"/>
      <c r="M23" s="59"/>
    </row>
    <row r="24" ht="18.75" spans="1:13">
      <c r="A24" s="33" t="s">
        <v>36</v>
      </c>
      <c r="B24" s="34">
        <f>SUM(C24+I24)</f>
        <v>0</v>
      </c>
      <c r="C24" s="34">
        <f>SUM(D24:H24)</f>
        <v>0</v>
      </c>
      <c r="D24" s="35"/>
      <c r="E24" s="35"/>
      <c r="F24" s="36"/>
      <c r="G24" s="36"/>
      <c r="H24" s="35"/>
      <c r="I24" s="35"/>
      <c r="J24" s="36"/>
      <c r="K24" s="35"/>
      <c r="L24" s="35"/>
      <c r="M24" s="59"/>
    </row>
    <row r="25" ht="18.75" spans="1:13">
      <c r="A25" s="33" t="s">
        <v>37</v>
      </c>
      <c r="B25" s="34">
        <f>SUM(C25+I25)</f>
        <v>0.64</v>
      </c>
      <c r="C25" s="37">
        <f>SUM(D25:H25)</f>
        <v>0.64</v>
      </c>
      <c r="D25" s="38"/>
      <c r="E25" s="38">
        <v>0.29</v>
      </c>
      <c r="F25" s="39">
        <v>0.35</v>
      </c>
      <c r="G25" s="39"/>
      <c r="H25" s="38"/>
      <c r="I25" s="38"/>
      <c r="J25" s="36">
        <v>0.48</v>
      </c>
      <c r="K25" s="35">
        <v>0.22</v>
      </c>
      <c r="L25" s="35">
        <v>0.26</v>
      </c>
      <c r="M25" s="59"/>
    </row>
    <row r="26" ht="18.75" spans="1:13">
      <c r="A26" s="33" t="s">
        <v>38</v>
      </c>
      <c r="B26" s="34">
        <f>SUM(C26+I26)</f>
        <v>1</v>
      </c>
      <c r="C26" s="34">
        <f>SUM(D26:H26)</f>
        <v>1</v>
      </c>
      <c r="D26" s="35"/>
      <c r="E26" s="35"/>
      <c r="F26" s="36">
        <v>1</v>
      </c>
      <c r="G26" s="36"/>
      <c r="H26" s="35"/>
      <c r="I26" s="35"/>
      <c r="J26" s="61">
        <v>0.75</v>
      </c>
      <c r="K26" s="35"/>
      <c r="L26" s="35">
        <v>0.75</v>
      </c>
      <c r="M26" s="59"/>
    </row>
    <row r="27" ht="34" customHeight="1" spans="1:13">
      <c r="A27" s="33" t="s">
        <v>39</v>
      </c>
      <c r="B27" s="34">
        <f>SUM(C27+I27)</f>
        <v>50.8</v>
      </c>
      <c r="C27" s="34">
        <f>SUM(D27:H27)</f>
        <v>50.8</v>
      </c>
      <c r="D27" s="35">
        <v>50</v>
      </c>
      <c r="E27" s="35"/>
      <c r="F27" s="36">
        <v>0.8</v>
      </c>
      <c r="G27" s="36"/>
      <c r="H27" s="35"/>
      <c r="I27" s="35"/>
      <c r="J27" s="61">
        <v>0.6</v>
      </c>
      <c r="K27" s="35"/>
      <c r="L27" s="35">
        <v>0.6</v>
      </c>
      <c r="M27" s="62" t="s">
        <v>40</v>
      </c>
    </row>
    <row r="28" ht="18.75" spans="1:13">
      <c r="A28" s="33" t="s">
        <v>41</v>
      </c>
      <c r="B28" s="37">
        <f>SUM(C28+I28)</f>
        <v>1.72</v>
      </c>
      <c r="C28" s="37">
        <f>SUM(D28:H28)</f>
        <v>1.72</v>
      </c>
      <c r="D28" s="35"/>
      <c r="E28" s="35"/>
      <c r="F28" s="36">
        <v>1.72</v>
      </c>
      <c r="G28" s="36"/>
      <c r="H28" s="35"/>
      <c r="I28" s="35"/>
      <c r="J28" s="61">
        <v>1.29</v>
      </c>
      <c r="K28" s="35"/>
      <c r="L28" s="35">
        <v>1.29</v>
      </c>
      <c r="M28" s="59"/>
    </row>
    <row r="29" ht="18.75" spans="1:13">
      <c r="A29" s="40" t="s">
        <v>42</v>
      </c>
      <c r="B29" s="41">
        <f>SUM(C29+I29)</f>
        <v>0</v>
      </c>
      <c r="C29" s="41">
        <f>SUM(D29:H29)</f>
        <v>0</v>
      </c>
      <c r="D29" s="42"/>
      <c r="E29" s="42"/>
      <c r="F29" s="43"/>
      <c r="G29" s="43"/>
      <c r="H29" s="42"/>
      <c r="I29" s="42"/>
      <c r="J29" s="61"/>
      <c r="K29" s="35"/>
      <c r="L29" s="35"/>
      <c r="M29" s="59"/>
    </row>
    <row r="30" ht="18.75" spans="1:13">
      <c r="A30" s="29" t="s">
        <v>43</v>
      </c>
      <c r="B30" s="44">
        <f>SUM(C30+I30)</f>
        <v>241.01</v>
      </c>
      <c r="C30" s="44">
        <f>SUM(D30:H30)</f>
        <v>126.01</v>
      </c>
      <c r="D30" s="45">
        <f t="shared" ref="D30:I30" si="16">D31+D32</f>
        <v>56</v>
      </c>
      <c r="E30" s="45">
        <f>E31+E32</f>
        <v>0</v>
      </c>
      <c r="F30" s="46">
        <f>F31+F32</f>
        <v>1.01</v>
      </c>
      <c r="G30" s="45">
        <f>G31+G32</f>
        <v>59</v>
      </c>
      <c r="H30" s="45">
        <f>H31+H32</f>
        <v>10</v>
      </c>
      <c r="I30" s="45">
        <f>I31+I32</f>
        <v>115</v>
      </c>
      <c r="J30" s="32">
        <v>0.75</v>
      </c>
      <c r="K30" s="31">
        <f>K31+K32</f>
        <v>0</v>
      </c>
      <c r="L30" s="31">
        <f>L31+L32</f>
        <v>0.75</v>
      </c>
      <c r="M30" s="58"/>
    </row>
    <row r="31" ht="34" customHeight="1" spans="1:13">
      <c r="A31" s="33" t="s">
        <v>44</v>
      </c>
      <c r="B31" s="34">
        <f>SUM(C31+I31)</f>
        <v>230</v>
      </c>
      <c r="C31" s="34">
        <f>SUM(D31:H31)</f>
        <v>115</v>
      </c>
      <c r="D31" s="35">
        <v>56</v>
      </c>
      <c r="E31" s="35"/>
      <c r="F31" s="36"/>
      <c r="G31" s="35">
        <v>59</v>
      </c>
      <c r="H31" s="35"/>
      <c r="I31" s="35">
        <v>115</v>
      </c>
      <c r="J31" s="36"/>
      <c r="K31" s="35"/>
      <c r="L31" s="35"/>
      <c r="M31" s="62" t="s">
        <v>45</v>
      </c>
    </row>
    <row r="32" ht="18.75" spans="1:13">
      <c r="A32" s="29" t="s">
        <v>46</v>
      </c>
      <c r="B32" s="30">
        <f>SUM(C32+I32)</f>
        <v>11.01</v>
      </c>
      <c r="C32" s="30">
        <f>SUM(D32:H32)</f>
        <v>11.01</v>
      </c>
      <c r="D32" s="31">
        <f t="shared" ref="D32:I32" si="17">D33+D34</f>
        <v>0</v>
      </c>
      <c r="E32" s="31">
        <f>E33+E34</f>
        <v>0</v>
      </c>
      <c r="F32" s="32">
        <f>F33+F34</f>
        <v>1.01</v>
      </c>
      <c r="G32" s="31">
        <f>G33+G34</f>
        <v>0</v>
      </c>
      <c r="H32" s="31">
        <f>H33+H34</f>
        <v>10</v>
      </c>
      <c r="I32" s="31">
        <f>I33+I34</f>
        <v>0</v>
      </c>
      <c r="J32" s="32">
        <v>0.75</v>
      </c>
      <c r="K32" s="31">
        <f>K33+K34</f>
        <v>0</v>
      </c>
      <c r="L32" s="31">
        <f>L33+L34</f>
        <v>0.75</v>
      </c>
      <c r="M32" s="58"/>
    </row>
    <row r="33" ht="18.75" spans="1:13">
      <c r="A33" s="29" t="s">
        <v>30</v>
      </c>
      <c r="B33" s="30">
        <f>SUM(C33+I33)</f>
        <v>0</v>
      </c>
      <c r="C33" s="30">
        <f>SUM(D33:H33)</f>
        <v>0</v>
      </c>
      <c r="D33" s="31">
        <f t="shared" ref="D33:I33" si="18">D38</f>
        <v>0</v>
      </c>
      <c r="E33" s="31">
        <f>E38</f>
        <v>0</v>
      </c>
      <c r="F33" s="32">
        <f>F38</f>
        <v>0</v>
      </c>
      <c r="G33" s="31">
        <f>G38</f>
        <v>0</v>
      </c>
      <c r="H33" s="31">
        <f>H38</f>
        <v>0</v>
      </c>
      <c r="I33" s="31">
        <f>I38</f>
        <v>0</v>
      </c>
      <c r="J33" s="32">
        <v>0</v>
      </c>
      <c r="K33" s="31">
        <f>K38</f>
        <v>0</v>
      </c>
      <c r="L33" s="31">
        <f>L38</f>
        <v>0</v>
      </c>
      <c r="M33" s="58"/>
    </row>
    <row r="34" ht="18.75" spans="1:13">
      <c r="A34" s="29" t="s">
        <v>31</v>
      </c>
      <c r="B34" s="30">
        <f>SUM(C34+I34)</f>
        <v>11.01</v>
      </c>
      <c r="C34" s="30">
        <f>SUM(D34:H34)</f>
        <v>11.01</v>
      </c>
      <c r="D34" s="31">
        <f t="shared" ref="D34:G34" si="19">SUM(D35:D37)</f>
        <v>0</v>
      </c>
      <c r="E34" s="31">
        <f>SUM(E35:E37)</f>
        <v>0</v>
      </c>
      <c r="F34" s="32">
        <f t="shared" ref="F34:K34" si="20">F35+F36+F37</f>
        <v>1.01</v>
      </c>
      <c r="G34" s="31">
        <f>SUM(G35:G37)</f>
        <v>0</v>
      </c>
      <c r="H34" s="31">
        <f>H35+H36+H37</f>
        <v>10</v>
      </c>
      <c r="I34" s="31">
        <f>SUM(I35:I37)</f>
        <v>0</v>
      </c>
      <c r="J34" s="32">
        <v>0.75</v>
      </c>
      <c r="K34" s="31">
        <f>K35+K36+K37</f>
        <v>0</v>
      </c>
      <c r="L34" s="31">
        <f>SUM(L35:L37)</f>
        <v>0.75</v>
      </c>
      <c r="M34" s="58"/>
    </row>
    <row r="35" ht="18.75" spans="1:13">
      <c r="A35" s="33" t="s">
        <v>47</v>
      </c>
      <c r="B35" s="34">
        <f>SUM(C35+I35)</f>
        <v>0</v>
      </c>
      <c r="C35" s="34">
        <f>SUM(D35:H35)</f>
        <v>0</v>
      </c>
      <c r="D35" s="35"/>
      <c r="E35" s="35"/>
      <c r="F35" s="36"/>
      <c r="G35" s="36"/>
      <c r="H35" s="35"/>
      <c r="I35" s="35"/>
      <c r="J35" s="36"/>
      <c r="K35" s="35"/>
      <c r="L35" s="35"/>
      <c r="M35" s="59"/>
    </row>
    <row r="36" ht="18.75" spans="1:13">
      <c r="A36" s="33" t="s">
        <v>48</v>
      </c>
      <c r="B36" s="34">
        <f>SUM(C36+I36)</f>
        <v>11</v>
      </c>
      <c r="C36" s="34">
        <f>SUM(D36:H36)</f>
        <v>11</v>
      </c>
      <c r="D36" s="35"/>
      <c r="E36" s="35"/>
      <c r="F36" s="36">
        <v>1</v>
      </c>
      <c r="G36" s="36"/>
      <c r="H36" s="35">
        <v>10</v>
      </c>
      <c r="I36" s="35"/>
      <c r="J36" s="36">
        <v>0.74</v>
      </c>
      <c r="K36" s="35"/>
      <c r="L36" s="35">
        <v>0.74</v>
      </c>
      <c r="M36" s="59"/>
    </row>
    <row r="37" ht="18.75" spans="1:13">
      <c r="A37" s="33" t="s">
        <v>49</v>
      </c>
      <c r="B37" s="34">
        <f>SUM(C37+I37)</f>
        <v>0.01</v>
      </c>
      <c r="C37" s="34">
        <f>SUM(D37:H37)</f>
        <v>0.01</v>
      </c>
      <c r="D37" s="35"/>
      <c r="E37" s="35"/>
      <c r="F37" s="36">
        <v>0.01</v>
      </c>
      <c r="G37" s="36"/>
      <c r="H37" s="35"/>
      <c r="I37" s="35"/>
      <c r="J37" s="36">
        <v>0.01</v>
      </c>
      <c r="K37" s="35"/>
      <c r="L37" s="35">
        <v>0.01</v>
      </c>
      <c r="M37" s="59"/>
    </row>
    <row r="38" ht="18.75" spans="1:13">
      <c r="A38" s="33" t="s">
        <v>50</v>
      </c>
      <c r="B38" s="34">
        <f>SUM(C38+I38)</f>
        <v>0</v>
      </c>
      <c r="C38" s="34">
        <f>SUM(D38:H38)</f>
        <v>0</v>
      </c>
      <c r="D38" s="35"/>
      <c r="E38" s="35"/>
      <c r="F38" s="36"/>
      <c r="G38" s="36"/>
      <c r="H38" s="35"/>
      <c r="I38" s="35"/>
      <c r="J38" s="36"/>
      <c r="K38" s="35"/>
      <c r="L38" s="35"/>
      <c r="M38" s="59"/>
    </row>
    <row r="39" ht="18.75" spans="1:13">
      <c r="A39" s="29" t="s">
        <v>51</v>
      </c>
      <c r="B39" s="30">
        <f>SUM(C39+I39)</f>
        <v>391.02</v>
      </c>
      <c r="C39" s="44">
        <f>SUM(D39:H39)</f>
        <v>391.02</v>
      </c>
      <c r="D39" s="45">
        <f t="shared" ref="D39:I39" si="21">D40+D41</f>
        <v>199</v>
      </c>
      <c r="E39" s="31">
        <f>E40+E41</f>
        <v>20.91</v>
      </c>
      <c r="F39" s="32">
        <f>F40+F41</f>
        <v>9.11</v>
      </c>
      <c r="G39" s="31">
        <f>G40+G41</f>
        <v>142</v>
      </c>
      <c r="H39" s="31">
        <f>H40+H41</f>
        <v>20</v>
      </c>
      <c r="I39" s="45">
        <f>I40+I41</f>
        <v>0</v>
      </c>
      <c r="J39" s="32">
        <v>22.34</v>
      </c>
      <c r="K39" s="31">
        <f>K40+K41</f>
        <v>15.66</v>
      </c>
      <c r="L39" s="31">
        <f>L40+L41</f>
        <v>6.68</v>
      </c>
      <c r="M39" s="58"/>
    </row>
    <row r="40" ht="24" customHeight="1" spans="1:16">
      <c r="A40" s="33" t="s">
        <v>52</v>
      </c>
      <c r="B40" s="34">
        <f>SUM(C40+I40)</f>
        <v>312.23</v>
      </c>
      <c r="C40" s="34">
        <f>SUM(D40:H40)</f>
        <v>312.23</v>
      </c>
      <c r="D40" s="35">
        <v>182</v>
      </c>
      <c r="E40" s="35"/>
      <c r="F40" s="36">
        <v>0.23</v>
      </c>
      <c r="G40" s="35">
        <v>130</v>
      </c>
      <c r="H40" s="35"/>
      <c r="I40" s="35"/>
      <c r="J40" s="36"/>
      <c r="K40" s="35"/>
      <c r="L40" s="35"/>
      <c r="M40" s="62" t="s">
        <v>53</v>
      </c>
      <c r="N40" s="63"/>
      <c r="O40" s="63"/>
      <c r="P40" s="63"/>
    </row>
    <row r="41" ht="18.75" spans="1:13">
      <c r="A41" s="29" t="s">
        <v>54</v>
      </c>
      <c r="B41" s="30">
        <f>SUM(C41+I41)</f>
        <v>78.79</v>
      </c>
      <c r="C41" s="30">
        <f>SUM(D41:H41)</f>
        <v>78.79</v>
      </c>
      <c r="D41" s="31">
        <f t="shared" ref="D41:I41" si="22">D42+D43</f>
        <v>17</v>
      </c>
      <c r="E41" s="31">
        <f>E42+E43</f>
        <v>20.91</v>
      </c>
      <c r="F41" s="32">
        <f>F42+F43</f>
        <v>8.88</v>
      </c>
      <c r="G41" s="31">
        <f>G42+G43</f>
        <v>12</v>
      </c>
      <c r="H41" s="31">
        <f>H42+H43</f>
        <v>20</v>
      </c>
      <c r="I41" s="31">
        <f>I42+I43</f>
        <v>0</v>
      </c>
      <c r="J41" s="32">
        <v>22.34</v>
      </c>
      <c r="K41" s="31">
        <f>K42+K43</f>
        <v>15.66</v>
      </c>
      <c r="L41" s="31">
        <f>L42+L43</f>
        <v>6.68</v>
      </c>
      <c r="M41" s="58"/>
    </row>
    <row r="42" ht="18.75" spans="1:13">
      <c r="A42" s="29" t="s">
        <v>30</v>
      </c>
      <c r="B42" s="30">
        <f>SUM(C42+I42)</f>
        <v>6.63</v>
      </c>
      <c r="C42" s="30">
        <f>SUM(D42:H42)</f>
        <v>6.63</v>
      </c>
      <c r="D42" s="31">
        <f t="shared" ref="D42:I42" si="23">D44+D45+D46</f>
        <v>0</v>
      </c>
      <c r="E42" s="31">
        <f>E44+E45+E46</f>
        <v>3.44</v>
      </c>
      <c r="F42" s="32">
        <f>F44+F45+F46</f>
        <v>3.19</v>
      </c>
      <c r="G42" s="31">
        <f>G44+G45+G46</f>
        <v>0</v>
      </c>
      <c r="H42" s="31">
        <f>H44+H45+H46</f>
        <v>0</v>
      </c>
      <c r="I42" s="31">
        <f>I44+I45+I46</f>
        <v>0</v>
      </c>
      <c r="J42" s="32">
        <v>4.98</v>
      </c>
      <c r="K42" s="31">
        <f>K44+K45+K46</f>
        <v>2.58</v>
      </c>
      <c r="L42" s="31">
        <f>L44+L45+L46</f>
        <v>2.4</v>
      </c>
      <c r="M42" s="58"/>
    </row>
    <row r="43" ht="18.75" spans="1:13">
      <c r="A43" s="29" t="s">
        <v>31</v>
      </c>
      <c r="B43" s="30">
        <f>SUM(C43+I43)</f>
        <v>72.16</v>
      </c>
      <c r="C43" s="30">
        <f>SUM(D43:H43)</f>
        <v>72.16</v>
      </c>
      <c r="D43" s="31">
        <f t="shared" ref="D43:I43" si="24">SUM(D47:D57)</f>
        <v>17</v>
      </c>
      <c r="E43" s="31">
        <f>SUM(E47:E57)</f>
        <v>17.47</v>
      </c>
      <c r="F43" s="32">
        <f>SUM(F47:F57)</f>
        <v>5.69</v>
      </c>
      <c r="G43" s="31">
        <f>SUM(G47:G57)</f>
        <v>12</v>
      </c>
      <c r="H43" s="31">
        <f>SUM(H47:H57)</f>
        <v>20</v>
      </c>
      <c r="I43" s="31">
        <f>SUM(I47:I57)</f>
        <v>0</v>
      </c>
      <c r="J43" s="32">
        <v>17.36</v>
      </c>
      <c r="K43" s="31">
        <f>SUM(K47:K57)</f>
        <v>13.08</v>
      </c>
      <c r="L43" s="31">
        <f>SUM(L47:L57)</f>
        <v>4.28</v>
      </c>
      <c r="M43" s="58"/>
    </row>
    <row r="44" ht="18.75" spans="1:13">
      <c r="A44" s="33" t="s">
        <v>55</v>
      </c>
      <c r="B44" s="34">
        <f>SUM(C44+I44)</f>
        <v>3.44</v>
      </c>
      <c r="C44" s="34">
        <f>SUM(D44:H44)</f>
        <v>3.44</v>
      </c>
      <c r="D44" s="35"/>
      <c r="E44" s="35">
        <v>3.44</v>
      </c>
      <c r="F44" s="36"/>
      <c r="G44" s="36"/>
      <c r="H44" s="35"/>
      <c r="I44" s="35"/>
      <c r="J44" s="36">
        <v>2.58</v>
      </c>
      <c r="K44" s="35">
        <v>2.58</v>
      </c>
      <c r="L44" s="35"/>
      <c r="M44" s="59"/>
    </row>
    <row r="45" ht="18.75" spans="1:13">
      <c r="A45" s="33" t="s">
        <v>56</v>
      </c>
      <c r="B45" s="34">
        <f>SUM(C45+I45)</f>
        <v>0.37</v>
      </c>
      <c r="C45" s="34">
        <f>SUM(D45:H45)</f>
        <v>0.37</v>
      </c>
      <c r="D45" s="35"/>
      <c r="E45" s="35"/>
      <c r="F45" s="36">
        <v>0.37</v>
      </c>
      <c r="G45" s="36"/>
      <c r="H45" s="35"/>
      <c r="I45" s="35"/>
      <c r="J45" s="36">
        <v>0.28</v>
      </c>
      <c r="K45" s="35"/>
      <c r="L45" s="35">
        <v>0.28</v>
      </c>
      <c r="M45" s="59"/>
    </row>
    <row r="46" ht="18.75" spans="1:13">
      <c r="A46" s="33" t="s">
        <v>57</v>
      </c>
      <c r="B46" s="34">
        <f>SUM(C46+I46)</f>
        <v>2.82</v>
      </c>
      <c r="C46" s="34">
        <f>SUM(D46:H46)</f>
        <v>2.82</v>
      </c>
      <c r="D46" s="35"/>
      <c r="E46" s="35"/>
      <c r="F46" s="36">
        <v>2.82</v>
      </c>
      <c r="G46" s="36"/>
      <c r="H46" s="35"/>
      <c r="I46" s="35"/>
      <c r="J46" s="36">
        <v>2.12</v>
      </c>
      <c r="K46" s="35"/>
      <c r="L46" s="35">
        <v>2.12</v>
      </c>
      <c r="M46" s="59"/>
    </row>
    <row r="47" ht="18.75" spans="1:13">
      <c r="A47" s="33" t="s">
        <v>58</v>
      </c>
      <c r="B47" s="34">
        <f>SUM(C47+I47)</f>
        <v>11</v>
      </c>
      <c r="C47" s="34">
        <f>SUM(D47:H47)</f>
        <v>11</v>
      </c>
      <c r="D47" s="35"/>
      <c r="E47" s="35">
        <v>1</v>
      </c>
      <c r="F47" s="36"/>
      <c r="G47" s="36"/>
      <c r="H47" s="35">
        <v>10</v>
      </c>
      <c r="I47" s="35"/>
      <c r="J47" s="36">
        <v>0.73</v>
      </c>
      <c r="K47" s="35">
        <v>0.73</v>
      </c>
      <c r="L47" s="35"/>
      <c r="M47" s="59"/>
    </row>
    <row r="48" ht="18.75" spans="1:13">
      <c r="A48" s="33" t="s">
        <v>59</v>
      </c>
      <c r="B48" s="34">
        <f>SUM(C48+I48)</f>
        <v>0.57</v>
      </c>
      <c r="C48" s="34">
        <f>SUM(D48:H48)</f>
        <v>0.57</v>
      </c>
      <c r="D48" s="35"/>
      <c r="E48" s="35"/>
      <c r="F48" s="36">
        <v>0.57</v>
      </c>
      <c r="G48" s="36"/>
      <c r="H48" s="35"/>
      <c r="I48" s="35"/>
      <c r="J48" s="36">
        <v>0.43</v>
      </c>
      <c r="K48" s="35"/>
      <c r="L48" s="35">
        <v>0.43</v>
      </c>
      <c r="M48" s="59"/>
    </row>
    <row r="49" ht="18.75" spans="1:13">
      <c r="A49" s="33" t="s">
        <v>60</v>
      </c>
      <c r="B49" s="34">
        <f>SUM(C49+I49)</f>
        <v>0.28</v>
      </c>
      <c r="C49" s="34">
        <f>SUM(D49:H49)</f>
        <v>0.28</v>
      </c>
      <c r="D49" s="35"/>
      <c r="E49" s="35"/>
      <c r="F49" s="36">
        <v>0.28</v>
      </c>
      <c r="G49" s="36"/>
      <c r="H49" s="35"/>
      <c r="I49" s="35"/>
      <c r="J49" s="36">
        <v>0.21</v>
      </c>
      <c r="K49" s="35"/>
      <c r="L49" s="35">
        <v>0.21</v>
      </c>
      <c r="M49" s="59"/>
    </row>
    <row r="50" ht="18.75" spans="1:13">
      <c r="A50" s="33" t="s">
        <v>61</v>
      </c>
      <c r="B50" s="34">
        <f>SUM(C50+I50)</f>
        <v>0.18</v>
      </c>
      <c r="C50" s="34">
        <f>SUM(D50:H50)</f>
        <v>0.18</v>
      </c>
      <c r="D50" s="35"/>
      <c r="E50" s="35"/>
      <c r="F50" s="36">
        <v>0.18</v>
      </c>
      <c r="G50" s="36"/>
      <c r="H50" s="35"/>
      <c r="I50" s="35"/>
      <c r="J50" s="36">
        <v>0.14</v>
      </c>
      <c r="K50" s="35"/>
      <c r="L50" s="35">
        <v>0.14</v>
      </c>
      <c r="M50" s="59"/>
    </row>
    <row r="51" ht="18.75" spans="1:13">
      <c r="A51" s="33" t="s">
        <v>62</v>
      </c>
      <c r="B51" s="34">
        <f>SUM(C51+I51)</f>
        <v>1.42</v>
      </c>
      <c r="C51" s="34">
        <f>SUM(D51:H51)</f>
        <v>1.42</v>
      </c>
      <c r="D51" s="35"/>
      <c r="E51" s="35"/>
      <c r="F51" s="36">
        <v>1.42</v>
      </c>
      <c r="G51" s="36"/>
      <c r="H51" s="35"/>
      <c r="I51" s="35"/>
      <c r="J51" s="36">
        <v>1.07</v>
      </c>
      <c r="K51" s="35"/>
      <c r="L51" s="35">
        <v>1.07</v>
      </c>
      <c r="M51" s="59"/>
    </row>
    <row r="52" ht="18.75" spans="1:13">
      <c r="A52" s="33" t="s">
        <v>63</v>
      </c>
      <c r="B52" s="34">
        <f>SUM(C52+I52)</f>
        <v>36.79</v>
      </c>
      <c r="C52" s="34">
        <f>SUM(D52:H52)</f>
        <v>36.79</v>
      </c>
      <c r="D52" s="35">
        <v>17</v>
      </c>
      <c r="E52" s="35">
        <v>7.79</v>
      </c>
      <c r="F52" s="36"/>
      <c r="G52" s="36">
        <v>12</v>
      </c>
      <c r="H52" s="35"/>
      <c r="I52" s="35"/>
      <c r="J52" s="36">
        <v>5.84</v>
      </c>
      <c r="K52" s="35">
        <v>5.84</v>
      </c>
      <c r="L52" s="35"/>
      <c r="M52" s="59"/>
    </row>
    <row r="53" ht="18.75" spans="1:13">
      <c r="A53" s="33" t="s">
        <v>64</v>
      </c>
      <c r="B53" s="34">
        <f>SUM(C53+I53)</f>
        <v>12.04</v>
      </c>
      <c r="C53" s="34">
        <f>SUM(D53:H53)</f>
        <v>12.04</v>
      </c>
      <c r="D53" s="35"/>
      <c r="E53" s="35"/>
      <c r="F53" s="36">
        <v>2.04</v>
      </c>
      <c r="G53" s="36"/>
      <c r="H53" s="35">
        <v>10</v>
      </c>
      <c r="I53" s="35"/>
      <c r="J53" s="36">
        <v>1.53</v>
      </c>
      <c r="K53" s="35"/>
      <c r="L53" s="35">
        <v>1.53</v>
      </c>
      <c r="M53" s="59"/>
    </row>
    <row r="54" ht="18.75" spans="1:13">
      <c r="A54" s="33" t="s">
        <v>65</v>
      </c>
      <c r="B54" s="34">
        <f>SUM(C54+I54)</f>
        <v>0.38</v>
      </c>
      <c r="C54" s="34">
        <f>SUM(D54:H54)</f>
        <v>0.38</v>
      </c>
      <c r="D54" s="35"/>
      <c r="E54" s="35"/>
      <c r="F54" s="36">
        <v>0.38</v>
      </c>
      <c r="G54" s="36"/>
      <c r="H54" s="35"/>
      <c r="I54" s="35"/>
      <c r="J54" s="36">
        <v>0.29</v>
      </c>
      <c r="K54" s="35"/>
      <c r="L54" s="35">
        <v>0.29</v>
      </c>
      <c r="M54" s="59"/>
    </row>
    <row r="55" ht="18.75" spans="1:13">
      <c r="A55" s="33" t="s">
        <v>66</v>
      </c>
      <c r="B55" s="34">
        <f>SUM(C55+I55)</f>
        <v>0</v>
      </c>
      <c r="C55" s="34">
        <f>SUM(D55:H55)</f>
        <v>0</v>
      </c>
      <c r="D55" s="35"/>
      <c r="E55" s="35"/>
      <c r="F55" s="36"/>
      <c r="G55" s="36"/>
      <c r="H55" s="35"/>
      <c r="I55" s="35"/>
      <c r="J55" s="36"/>
      <c r="K55" s="35"/>
      <c r="L55" s="35"/>
      <c r="M55" s="59"/>
    </row>
    <row r="56" ht="18.75" spans="1:13">
      <c r="A56" s="33" t="s">
        <v>67</v>
      </c>
      <c r="B56" s="34">
        <f>SUM(C56+I56)</f>
        <v>0.51</v>
      </c>
      <c r="C56" s="34">
        <f>SUM(D56:H56)</f>
        <v>0.51</v>
      </c>
      <c r="D56" s="35"/>
      <c r="E56" s="35"/>
      <c r="F56" s="36">
        <v>0.51</v>
      </c>
      <c r="G56" s="36"/>
      <c r="H56" s="35"/>
      <c r="I56" s="35"/>
      <c r="J56" s="36">
        <v>0.38</v>
      </c>
      <c r="K56" s="35"/>
      <c r="L56" s="35">
        <v>0.38</v>
      </c>
      <c r="M56" s="59"/>
    </row>
    <row r="57" ht="18.75" spans="1:13">
      <c r="A57" s="33" t="s">
        <v>68</v>
      </c>
      <c r="B57" s="34">
        <f>SUM(C57+I57)</f>
        <v>8.99</v>
      </c>
      <c r="C57" s="34">
        <f>SUM(D57:H57)</f>
        <v>8.99</v>
      </c>
      <c r="D57" s="35"/>
      <c r="E57" s="35">
        <v>8.68</v>
      </c>
      <c r="F57" s="36">
        <v>0.31</v>
      </c>
      <c r="G57" s="36"/>
      <c r="H57" s="35"/>
      <c r="I57" s="35"/>
      <c r="J57" s="36">
        <v>6.74</v>
      </c>
      <c r="K57" s="35">
        <v>6.51</v>
      </c>
      <c r="L57" s="35">
        <v>0.23</v>
      </c>
      <c r="M57" s="59"/>
    </row>
    <row r="58" ht="18.75" spans="1:13">
      <c r="A58" s="29" t="s">
        <v>69</v>
      </c>
      <c r="B58" s="30">
        <f>SUM(C58+I58)</f>
        <v>168.19</v>
      </c>
      <c r="C58" s="30">
        <f>SUM(D58:H58)</f>
        <v>168.19</v>
      </c>
      <c r="D58" s="31">
        <f t="shared" ref="D58:I58" si="25">D59+D60</f>
        <v>96</v>
      </c>
      <c r="E58" s="31">
        <f>E59+E60</f>
        <v>1.88</v>
      </c>
      <c r="F58" s="32">
        <f>F59+F60</f>
        <v>8.31</v>
      </c>
      <c r="G58" s="31">
        <f>G59+G60</f>
        <v>62</v>
      </c>
      <c r="H58" s="31">
        <f>H59+H60</f>
        <v>0</v>
      </c>
      <c r="I58" s="31">
        <f>I59+I60</f>
        <v>0</v>
      </c>
      <c r="J58" s="32">
        <v>7.51</v>
      </c>
      <c r="K58" s="31">
        <f>K59+K60</f>
        <v>1.41</v>
      </c>
      <c r="L58" s="31">
        <f>L59+L60</f>
        <v>6.1</v>
      </c>
      <c r="M58" s="58"/>
    </row>
    <row r="59" ht="33" customHeight="1" spans="1:13">
      <c r="A59" s="33" t="s">
        <v>70</v>
      </c>
      <c r="B59" s="34">
        <f>SUM(C59+I59)</f>
        <v>158.12</v>
      </c>
      <c r="C59" s="34">
        <f>SUM(D59:H59)</f>
        <v>158.12</v>
      </c>
      <c r="D59" s="35">
        <v>96</v>
      </c>
      <c r="E59" s="35"/>
      <c r="F59" s="36">
        <v>0.12</v>
      </c>
      <c r="G59" s="35">
        <v>62</v>
      </c>
      <c r="H59" s="36"/>
      <c r="I59" s="35"/>
      <c r="J59" s="36"/>
      <c r="K59" s="36"/>
      <c r="L59" s="36"/>
      <c r="M59" s="62" t="s">
        <v>71</v>
      </c>
    </row>
    <row r="60" ht="18.75" spans="1:13">
      <c r="A60" s="29" t="s">
        <v>72</v>
      </c>
      <c r="B60" s="30">
        <f>SUM(C60+I60)</f>
        <v>10.07</v>
      </c>
      <c r="C60" s="30">
        <f>SUM(D60:H60)</f>
        <v>10.07</v>
      </c>
      <c r="D60" s="31">
        <f t="shared" ref="D60:I60" si="26">D61+D62</f>
        <v>0</v>
      </c>
      <c r="E60" s="31">
        <f>E61+E62</f>
        <v>1.88</v>
      </c>
      <c r="F60" s="32">
        <f>F61+F62</f>
        <v>8.19</v>
      </c>
      <c r="G60" s="31">
        <f>G61+G62</f>
        <v>0</v>
      </c>
      <c r="H60" s="31">
        <f>H61+H62</f>
        <v>0</v>
      </c>
      <c r="I60" s="31">
        <f>I61+I62</f>
        <v>0</v>
      </c>
      <c r="J60" s="32">
        <v>7.51</v>
      </c>
      <c r="K60" s="31">
        <f>K61+K62</f>
        <v>1.41</v>
      </c>
      <c r="L60" s="31">
        <f>L61+L62</f>
        <v>6.1</v>
      </c>
      <c r="M60" s="58"/>
    </row>
    <row r="61" ht="18.75" spans="1:13">
      <c r="A61" s="29" t="s">
        <v>30</v>
      </c>
      <c r="B61" s="30">
        <f>SUM(C61+I61)</f>
        <v>7.8</v>
      </c>
      <c r="C61" s="30">
        <f>SUM(D61:H61)</f>
        <v>7.8</v>
      </c>
      <c r="D61" s="31">
        <f t="shared" ref="D61:G61" si="27">SUM(D63:D64)</f>
        <v>0</v>
      </c>
      <c r="E61" s="31">
        <f>SUM(E63:E64)</f>
        <v>0.38</v>
      </c>
      <c r="F61" s="32">
        <f t="shared" ref="F61:K61" si="28">F63+F64</f>
        <v>7.42</v>
      </c>
      <c r="G61" s="31">
        <f>SUM(G63:G64)</f>
        <v>0</v>
      </c>
      <c r="H61" s="31">
        <f>H63+H64</f>
        <v>0</v>
      </c>
      <c r="I61" s="31">
        <f>SUM(I63:I64)</f>
        <v>0</v>
      </c>
      <c r="J61" s="32">
        <v>5.82</v>
      </c>
      <c r="K61" s="31">
        <f>K63+K64</f>
        <v>0.29</v>
      </c>
      <c r="L61" s="31">
        <f>SUM(L63:L64)</f>
        <v>5.53</v>
      </c>
      <c r="M61" s="58"/>
    </row>
    <row r="62" ht="18.75" spans="1:13">
      <c r="A62" s="29" t="s">
        <v>31</v>
      </c>
      <c r="B62" s="30">
        <f>SUM(C62+I62)</f>
        <v>2.27</v>
      </c>
      <c r="C62" s="30">
        <f>SUM(D62:H62)</f>
        <v>2.27</v>
      </c>
      <c r="D62" s="31">
        <f t="shared" ref="D62:I62" si="29">SUM(D65:D68)</f>
        <v>0</v>
      </c>
      <c r="E62" s="31">
        <f>SUM(E65:E68)</f>
        <v>1.5</v>
      </c>
      <c r="F62" s="32">
        <f>SUM(F65:F68)</f>
        <v>0.77</v>
      </c>
      <c r="G62" s="31">
        <f>SUM(G65:G68)</f>
        <v>0</v>
      </c>
      <c r="H62" s="31">
        <f>SUM(H65:H68)</f>
        <v>0</v>
      </c>
      <c r="I62" s="31">
        <f>SUM(I65:I68)</f>
        <v>0</v>
      </c>
      <c r="J62" s="32">
        <v>1.69</v>
      </c>
      <c r="K62" s="31">
        <f>SUM(K65:K68)</f>
        <v>1.12</v>
      </c>
      <c r="L62" s="31">
        <f>SUM(L65:L68)</f>
        <v>0.57</v>
      </c>
      <c r="M62" s="58"/>
    </row>
    <row r="63" ht="18.75" spans="1:13">
      <c r="A63" s="33" t="s">
        <v>73</v>
      </c>
      <c r="B63" s="34">
        <f>SUM(C63+I63)</f>
        <v>4.5</v>
      </c>
      <c r="C63" s="34">
        <f>SUM(D63:H63)</f>
        <v>4.5</v>
      </c>
      <c r="D63" s="35"/>
      <c r="E63" s="35">
        <v>0.38</v>
      </c>
      <c r="F63" s="36">
        <v>4.12</v>
      </c>
      <c r="G63" s="36"/>
      <c r="H63" s="35"/>
      <c r="I63" s="35"/>
      <c r="J63" s="36">
        <v>3.38</v>
      </c>
      <c r="K63" s="35">
        <v>0.29</v>
      </c>
      <c r="L63" s="35">
        <v>3.09</v>
      </c>
      <c r="M63" s="59"/>
    </row>
    <row r="64" ht="18.75" spans="1:13">
      <c r="A64" s="33" t="s">
        <v>74</v>
      </c>
      <c r="B64" s="34">
        <f>SUM(C64+I64)</f>
        <v>3.3</v>
      </c>
      <c r="C64" s="34">
        <f>SUM(D64:H64)</f>
        <v>3.3</v>
      </c>
      <c r="D64" s="35"/>
      <c r="E64" s="35"/>
      <c r="F64" s="36">
        <v>3.3</v>
      </c>
      <c r="G64" s="36"/>
      <c r="H64" s="35"/>
      <c r="I64" s="35"/>
      <c r="J64" s="36">
        <v>2.44</v>
      </c>
      <c r="K64" s="35"/>
      <c r="L64" s="35">
        <v>2.44</v>
      </c>
      <c r="M64" s="59"/>
    </row>
    <row r="65" ht="18.75" spans="1:13">
      <c r="A65" s="33" t="s">
        <v>75</v>
      </c>
      <c r="B65" s="34">
        <f>SUM(C65+I65)</f>
        <v>0</v>
      </c>
      <c r="C65" s="34">
        <f>SUM(D65:H65)</f>
        <v>0</v>
      </c>
      <c r="D65" s="35"/>
      <c r="E65" s="35"/>
      <c r="F65" s="36"/>
      <c r="G65" s="36"/>
      <c r="H65" s="35"/>
      <c r="I65" s="35"/>
      <c r="J65" s="36"/>
      <c r="K65" s="35"/>
      <c r="L65" s="35"/>
      <c r="M65" s="59"/>
    </row>
    <row r="66" ht="18.75" spans="1:13">
      <c r="A66" s="33" t="s">
        <v>76</v>
      </c>
      <c r="B66" s="34">
        <f>SUM(C66+I66)</f>
        <v>0.62</v>
      </c>
      <c r="C66" s="34">
        <f>SUM(D66:H66)</f>
        <v>0.62</v>
      </c>
      <c r="D66" s="35"/>
      <c r="E66" s="35"/>
      <c r="F66" s="36">
        <v>0.62</v>
      </c>
      <c r="G66" s="36"/>
      <c r="H66" s="35"/>
      <c r="I66" s="35"/>
      <c r="J66" s="36">
        <v>0.46</v>
      </c>
      <c r="K66" s="35"/>
      <c r="L66" s="35">
        <v>0.46</v>
      </c>
      <c r="M66" s="59"/>
    </row>
    <row r="67" ht="18.75" spans="1:13">
      <c r="A67" s="33" t="s">
        <v>77</v>
      </c>
      <c r="B67" s="34">
        <f>SUM(C67+I67)</f>
        <v>1.5</v>
      </c>
      <c r="C67" s="34">
        <f>SUM(D67:H67)</f>
        <v>1.5</v>
      </c>
      <c r="D67" s="35"/>
      <c r="E67" s="35">
        <v>1.5</v>
      </c>
      <c r="F67" s="36"/>
      <c r="G67" s="36"/>
      <c r="H67" s="35"/>
      <c r="I67" s="35"/>
      <c r="J67" s="36">
        <v>1.12</v>
      </c>
      <c r="K67" s="35">
        <v>1.12</v>
      </c>
      <c r="L67" s="35"/>
      <c r="M67" s="59"/>
    </row>
    <row r="68" ht="18.75" spans="1:13">
      <c r="A68" s="33" t="s">
        <v>78</v>
      </c>
      <c r="B68" s="34">
        <f>SUM(C68+I68)</f>
        <v>0.15</v>
      </c>
      <c r="C68" s="34">
        <f>SUM(D68:H68)</f>
        <v>0.15</v>
      </c>
      <c r="D68" s="35"/>
      <c r="E68" s="35"/>
      <c r="F68" s="36">
        <v>0.15</v>
      </c>
      <c r="G68" s="36"/>
      <c r="H68" s="35"/>
      <c r="I68" s="35"/>
      <c r="J68" s="36">
        <v>0.11</v>
      </c>
      <c r="K68" s="35"/>
      <c r="L68" s="35">
        <v>0.11</v>
      </c>
      <c r="M68" s="59"/>
    </row>
    <row r="69" ht="18.75" spans="1:13">
      <c r="A69" s="29" t="s">
        <v>79</v>
      </c>
      <c r="B69" s="30">
        <f>SUM(C69+I69)</f>
        <v>320.54</v>
      </c>
      <c r="C69" s="30">
        <f>SUM(D69:H69)</f>
        <v>320.54</v>
      </c>
      <c r="D69" s="31">
        <f t="shared" ref="D69:I69" si="30">D70+D71</f>
        <v>197</v>
      </c>
      <c r="E69" s="31">
        <f>E70+E71</f>
        <v>11.07</v>
      </c>
      <c r="F69" s="32">
        <f>F70+F71</f>
        <v>18.47</v>
      </c>
      <c r="G69" s="31">
        <f>G70+G71</f>
        <v>84</v>
      </c>
      <c r="H69" s="31">
        <f>H70+H71</f>
        <v>10</v>
      </c>
      <c r="I69" s="31">
        <f>I70+I71</f>
        <v>0</v>
      </c>
      <c r="J69" s="32">
        <v>22.18</v>
      </c>
      <c r="K69" s="31">
        <f>K70+K71</f>
        <v>8.31</v>
      </c>
      <c r="L69" s="31">
        <f>L70+L71</f>
        <v>13.87</v>
      </c>
      <c r="M69" s="58"/>
    </row>
    <row r="70" ht="18.75" spans="1:13">
      <c r="A70" s="33" t="s">
        <v>80</v>
      </c>
      <c r="B70" s="34">
        <f t="shared" ref="B70:B133" si="31">SUM(C70+I70)</f>
        <v>231</v>
      </c>
      <c r="C70" s="34">
        <f t="shared" ref="C70:C133" si="32">SUM(D70:H70)</f>
        <v>231</v>
      </c>
      <c r="D70" s="35">
        <v>147</v>
      </c>
      <c r="E70" s="35"/>
      <c r="F70" s="36"/>
      <c r="G70" s="35">
        <v>84</v>
      </c>
      <c r="H70" s="35"/>
      <c r="I70" s="35"/>
      <c r="J70" s="36"/>
      <c r="K70" s="35"/>
      <c r="L70" s="35"/>
      <c r="M70" s="59"/>
    </row>
    <row r="71" ht="18.75" spans="1:13">
      <c r="A71" s="64" t="s">
        <v>81</v>
      </c>
      <c r="B71" s="30">
        <f>SUM(C71+I71)</f>
        <v>89.54</v>
      </c>
      <c r="C71" s="30">
        <f>SUM(D71:H71)</f>
        <v>89.54</v>
      </c>
      <c r="D71" s="31">
        <f t="shared" ref="D71:I71" si="33">D72+D73</f>
        <v>50</v>
      </c>
      <c r="E71" s="31">
        <f>E72+E73</f>
        <v>11.07</v>
      </c>
      <c r="F71" s="32">
        <f>F72+F73</f>
        <v>18.47</v>
      </c>
      <c r="G71" s="31">
        <f>G72+G73</f>
        <v>0</v>
      </c>
      <c r="H71" s="31">
        <f>H72+H73</f>
        <v>10</v>
      </c>
      <c r="I71" s="31">
        <f>I72+I73</f>
        <v>0</v>
      </c>
      <c r="J71" s="32">
        <v>22.18</v>
      </c>
      <c r="K71" s="31">
        <f>K72+K73</f>
        <v>8.31</v>
      </c>
      <c r="L71" s="31">
        <f>L72+L73</f>
        <v>13.87</v>
      </c>
      <c r="M71" s="58"/>
    </row>
    <row r="72" ht="18.75" spans="1:13">
      <c r="A72" s="29" t="s">
        <v>30</v>
      </c>
      <c r="B72" s="30">
        <f>SUM(C72+I72)</f>
        <v>57.04</v>
      </c>
      <c r="C72" s="30">
        <f>SUM(D72:H72)</f>
        <v>57.04</v>
      </c>
      <c r="D72" s="31">
        <f t="shared" ref="D72:G72" si="34">SUM(D74)</f>
        <v>50</v>
      </c>
      <c r="E72" s="31">
        <f>SUM(E74)</f>
        <v>0.34</v>
      </c>
      <c r="F72" s="32">
        <f t="shared" ref="F72:K72" si="35">F74</f>
        <v>6.7</v>
      </c>
      <c r="G72" s="31">
        <f>SUM(G74)</f>
        <v>0</v>
      </c>
      <c r="H72" s="31">
        <f>H74</f>
        <v>0</v>
      </c>
      <c r="I72" s="31">
        <f>SUM(I74)</f>
        <v>0</v>
      </c>
      <c r="J72" s="32">
        <v>5.29</v>
      </c>
      <c r="K72" s="31">
        <f>K74</f>
        <v>0.26</v>
      </c>
      <c r="L72" s="31">
        <f>SUM(L74)</f>
        <v>5.03</v>
      </c>
      <c r="M72" s="58"/>
    </row>
    <row r="73" ht="18.75" spans="1:13">
      <c r="A73" s="29" t="s">
        <v>31</v>
      </c>
      <c r="B73" s="30">
        <f>SUM(C73+I73)</f>
        <v>32.5</v>
      </c>
      <c r="C73" s="30">
        <f>SUM(D73:H73)</f>
        <v>32.5</v>
      </c>
      <c r="D73" s="31">
        <f t="shared" ref="D73:I73" si="36">SUM(D75:D85)</f>
        <v>0</v>
      </c>
      <c r="E73" s="31">
        <f>SUM(E75:E85)</f>
        <v>10.73</v>
      </c>
      <c r="F73" s="32">
        <f>SUM(F75:F85)</f>
        <v>11.77</v>
      </c>
      <c r="G73" s="31">
        <f>SUM(G75:G85)</f>
        <v>0</v>
      </c>
      <c r="H73" s="31">
        <f>SUM(H75:H85)</f>
        <v>10</v>
      </c>
      <c r="I73" s="31">
        <f>SUM(I75:I85)</f>
        <v>0</v>
      </c>
      <c r="J73" s="32">
        <v>16.89</v>
      </c>
      <c r="K73" s="31">
        <f>SUM(K75:K85)</f>
        <v>8.05</v>
      </c>
      <c r="L73" s="31">
        <f>SUM(L75:L85)</f>
        <v>8.84</v>
      </c>
      <c r="M73" s="58"/>
    </row>
    <row r="74" ht="33" customHeight="1" spans="1:13">
      <c r="A74" s="33" t="s">
        <v>82</v>
      </c>
      <c r="B74" s="34">
        <f>SUM(C74+I74)</f>
        <v>57.04</v>
      </c>
      <c r="C74" s="34">
        <f>SUM(D74:H74)</f>
        <v>57.04</v>
      </c>
      <c r="D74" s="35">
        <v>50</v>
      </c>
      <c r="E74" s="35">
        <v>0.34</v>
      </c>
      <c r="F74" s="36">
        <v>6.7</v>
      </c>
      <c r="G74" s="36"/>
      <c r="H74" s="35"/>
      <c r="I74" s="35"/>
      <c r="J74" s="36">
        <v>5.29</v>
      </c>
      <c r="K74" s="35">
        <v>0.26</v>
      </c>
      <c r="L74" s="35">
        <v>5.03</v>
      </c>
      <c r="M74" s="62" t="s">
        <v>40</v>
      </c>
    </row>
    <row r="75" ht="18.75" spans="1:13">
      <c r="A75" s="33" t="s">
        <v>83</v>
      </c>
      <c r="B75" s="34">
        <f>SUM(C75+I75)</f>
        <v>10.44</v>
      </c>
      <c r="C75" s="34">
        <f>SUM(D75:H75)</f>
        <v>10.44</v>
      </c>
      <c r="D75" s="35"/>
      <c r="E75" s="35"/>
      <c r="F75" s="36">
        <v>0.44</v>
      </c>
      <c r="G75" s="36"/>
      <c r="H75" s="35">
        <v>10</v>
      </c>
      <c r="I75" s="35"/>
      <c r="J75" s="36">
        <v>0.33</v>
      </c>
      <c r="K75" s="35"/>
      <c r="L75" s="35">
        <v>0.33</v>
      </c>
      <c r="M75" s="59"/>
    </row>
    <row r="76" ht="18.75" spans="1:13">
      <c r="A76" s="33" t="s">
        <v>84</v>
      </c>
      <c r="B76" s="34">
        <f>SUM(C76+I76)</f>
        <v>0</v>
      </c>
      <c r="C76" s="34">
        <f>SUM(D76:H76)</f>
        <v>0</v>
      </c>
      <c r="D76" s="35"/>
      <c r="E76" s="35"/>
      <c r="F76" s="36"/>
      <c r="G76" s="36"/>
      <c r="H76" s="35"/>
      <c r="I76" s="35"/>
      <c r="J76" s="36"/>
      <c r="K76" s="35"/>
      <c r="L76" s="35"/>
      <c r="M76" s="59"/>
    </row>
    <row r="77" ht="18.75" spans="1:13">
      <c r="A77" s="33" t="s">
        <v>85</v>
      </c>
      <c r="B77" s="34">
        <f>SUM(C77+I77)</f>
        <v>0.65</v>
      </c>
      <c r="C77" s="34">
        <f>SUM(D77:H77)</f>
        <v>0.65</v>
      </c>
      <c r="D77" s="35"/>
      <c r="E77" s="35"/>
      <c r="F77" s="36">
        <v>0.65</v>
      </c>
      <c r="G77" s="36"/>
      <c r="H77" s="35"/>
      <c r="I77" s="35"/>
      <c r="J77" s="36">
        <v>0.49</v>
      </c>
      <c r="K77" s="35"/>
      <c r="L77" s="35">
        <v>0.49</v>
      </c>
      <c r="M77" s="59"/>
    </row>
    <row r="78" ht="18.75" spans="1:13">
      <c r="A78" s="33" t="s">
        <v>86</v>
      </c>
      <c r="B78" s="34">
        <f>SUM(C78+I78)</f>
        <v>0.82</v>
      </c>
      <c r="C78" s="34">
        <f>SUM(D78:H78)</f>
        <v>0.82</v>
      </c>
      <c r="D78" s="35"/>
      <c r="E78" s="35"/>
      <c r="F78" s="36">
        <v>0.82</v>
      </c>
      <c r="G78" s="36"/>
      <c r="H78" s="35"/>
      <c r="I78" s="35"/>
      <c r="J78" s="36">
        <v>0.62</v>
      </c>
      <c r="K78" s="35"/>
      <c r="L78" s="35">
        <v>0.62</v>
      </c>
      <c r="M78" s="59"/>
    </row>
    <row r="79" ht="18.75" spans="1:13">
      <c r="A79" s="33" t="s">
        <v>87</v>
      </c>
      <c r="B79" s="34">
        <f>SUM(C79+I79)</f>
        <v>3.84</v>
      </c>
      <c r="C79" s="34">
        <f>SUM(D79:H79)</f>
        <v>3.84</v>
      </c>
      <c r="D79" s="35"/>
      <c r="E79" s="35"/>
      <c r="F79" s="36">
        <v>3.84</v>
      </c>
      <c r="G79" s="36"/>
      <c r="H79" s="35"/>
      <c r="I79" s="35"/>
      <c r="J79" s="36">
        <v>2.88</v>
      </c>
      <c r="K79" s="35"/>
      <c r="L79" s="35">
        <v>2.88</v>
      </c>
      <c r="M79" s="59"/>
    </row>
    <row r="80" ht="18.75" spans="1:13">
      <c r="A80" s="33" t="s">
        <v>88</v>
      </c>
      <c r="B80" s="34">
        <f>SUM(C80+I80)</f>
        <v>4.93</v>
      </c>
      <c r="C80" s="34">
        <f>SUM(D80:H80)</f>
        <v>4.93</v>
      </c>
      <c r="D80" s="35"/>
      <c r="E80" s="35"/>
      <c r="F80" s="36">
        <v>4.93</v>
      </c>
      <c r="G80" s="36"/>
      <c r="H80" s="35"/>
      <c r="I80" s="35"/>
      <c r="J80" s="36">
        <v>3.7</v>
      </c>
      <c r="K80" s="35"/>
      <c r="L80" s="35">
        <v>3.7</v>
      </c>
      <c r="M80" s="59"/>
    </row>
    <row r="81" ht="18.75" spans="1:13">
      <c r="A81" s="33" t="s">
        <v>89</v>
      </c>
      <c r="B81" s="34">
        <f>SUM(C81+I81)</f>
        <v>0.07</v>
      </c>
      <c r="C81" s="34">
        <f>SUM(D81:H81)</f>
        <v>0.07</v>
      </c>
      <c r="D81" s="35"/>
      <c r="E81" s="35"/>
      <c r="F81" s="36">
        <v>0.07</v>
      </c>
      <c r="G81" s="36"/>
      <c r="H81" s="35"/>
      <c r="I81" s="35"/>
      <c r="J81" s="36">
        <v>0.05</v>
      </c>
      <c r="K81" s="35"/>
      <c r="L81" s="35">
        <v>0.05</v>
      </c>
      <c r="M81" s="59"/>
    </row>
    <row r="82" ht="18.75" spans="1:13">
      <c r="A82" s="33" t="s">
        <v>90</v>
      </c>
      <c r="B82" s="34">
        <f>SUM(C82+I82)</f>
        <v>6.15</v>
      </c>
      <c r="C82" s="34">
        <f>SUM(D82:H82)</f>
        <v>6.15</v>
      </c>
      <c r="D82" s="35"/>
      <c r="E82" s="35">
        <v>5.94</v>
      </c>
      <c r="F82" s="36">
        <v>0.21</v>
      </c>
      <c r="G82" s="36"/>
      <c r="H82" s="35"/>
      <c r="I82" s="35"/>
      <c r="J82" s="36">
        <v>4.62</v>
      </c>
      <c r="K82" s="35">
        <v>4.46</v>
      </c>
      <c r="L82" s="35">
        <v>0.16</v>
      </c>
      <c r="M82" s="59"/>
    </row>
    <row r="83" ht="18.75" spans="1:13">
      <c r="A83" s="33" t="s">
        <v>91</v>
      </c>
      <c r="B83" s="34">
        <f>SUM(C83+I83)</f>
        <v>4.79</v>
      </c>
      <c r="C83" s="34">
        <f>SUM(D83:H83)</f>
        <v>4.79</v>
      </c>
      <c r="D83" s="35"/>
      <c r="E83" s="35">
        <v>4.79</v>
      </c>
      <c r="F83" s="36"/>
      <c r="G83" s="36"/>
      <c r="H83" s="35"/>
      <c r="I83" s="35"/>
      <c r="J83" s="36">
        <v>3.59</v>
      </c>
      <c r="K83" s="35">
        <v>3.59</v>
      </c>
      <c r="L83" s="35"/>
      <c r="M83" s="59"/>
    </row>
    <row r="84" ht="18.75" spans="1:13">
      <c r="A84" s="33" t="s">
        <v>92</v>
      </c>
      <c r="B84" s="34">
        <f>SUM(C84+I84)</f>
        <v>0.69</v>
      </c>
      <c r="C84" s="34">
        <f>SUM(D84:H84)</f>
        <v>0.69</v>
      </c>
      <c r="D84" s="35"/>
      <c r="E84" s="35"/>
      <c r="F84" s="36">
        <v>0.69</v>
      </c>
      <c r="G84" s="36"/>
      <c r="H84" s="35"/>
      <c r="I84" s="35"/>
      <c r="J84" s="36">
        <v>0.52</v>
      </c>
      <c r="K84" s="35"/>
      <c r="L84" s="35">
        <v>0.52</v>
      </c>
      <c r="M84" s="59"/>
    </row>
    <row r="85" ht="18.75" spans="1:13">
      <c r="A85" s="33" t="s">
        <v>93</v>
      </c>
      <c r="B85" s="34">
        <f>SUM(C85+I85)</f>
        <v>0.12</v>
      </c>
      <c r="C85" s="34">
        <f>SUM(D85:H85)</f>
        <v>0.12</v>
      </c>
      <c r="D85" s="35"/>
      <c r="E85" s="35"/>
      <c r="F85" s="36">
        <v>0.12</v>
      </c>
      <c r="G85" s="36"/>
      <c r="H85" s="35"/>
      <c r="I85" s="35"/>
      <c r="J85" s="36">
        <v>0.09</v>
      </c>
      <c r="K85" s="35"/>
      <c r="L85" s="35">
        <v>0.09</v>
      </c>
      <c r="M85" s="59"/>
    </row>
    <row r="86" ht="18.75" spans="1:13">
      <c r="A86" s="29" t="s">
        <v>94</v>
      </c>
      <c r="B86" s="30">
        <f>SUM(C86+I86)</f>
        <v>384.75</v>
      </c>
      <c r="C86" s="30">
        <f>SUM(D86:H86)</f>
        <v>384.75</v>
      </c>
      <c r="D86" s="31">
        <f t="shared" ref="D86:I86" si="37">D87+D88</f>
        <v>266</v>
      </c>
      <c r="E86" s="31">
        <f>E87+E88</f>
        <v>2.02</v>
      </c>
      <c r="F86" s="32">
        <f>F87+F88</f>
        <v>15.73</v>
      </c>
      <c r="G86" s="31">
        <f>G87+G88</f>
        <v>91</v>
      </c>
      <c r="H86" s="31">
        <f>H87+H88</f>
        <v>10</v>
      </c>
      <c r="I86" s="31">
        <f>I87+I88</f>
        <v>0</v>
      </c>
      <c r="J86" s="32">
        <v>13.32</v>
      </c>
      <c r="K86" s="31">
        <f>K87+K88</f>
        <v>1.52</v>
      </c>
      <c r="L86" s="31">
        <f>L87+L88</f>
        <v>11.8</v>
      </c>
      <c r="M86" s="58"/>
    </row>
    <row r="87" ht="38" customHeight="1" spans="1:13">
      <c r="A87" s="33" t="s">
        <v>95</v>
      </c>
      <c r="B87" s="34">
        <f>SUM(C87+I87)</f>
        <v>357</v>
      </c>
      <c r="C87" s="34">
        <f>SUM(D87:H87)</f>
        <v>357</v>
      </c>
      <c r="D87" s="35">
        <v>266</v>
      </c>
      <c r="E87" s="35"/>
      <c r="F87" s="36"/>
      <c r="G87" s="35">
        <v>91</v>
      </c>
      <c r="H87" s="35"/>
      <c r="I87" s="35"/>
      <c r="J87" s="36"/>
      <c r="K87" s="35"/>
      <c r="L87" s="35"/>
      <c r="M87" s="62" t="s">
        <v>45</v>
      </c>
    </row>
    <row r="88" ht="18.75" spans="1:13">
      <c r="A88" s="64" t="s">
        <v>96</v>
      </c>
      <c r="B88" s="30">
        <f>SUM(C88+I88)</f>
        <v>27.75</v>
      </c>
      <c r="C88" s="30">
        <f>SUM(D88:H88)</f>
        <v>27.75</v>
      </c>
      <c r="D88" s="31">
        <f t="shared" ref="D88:I88" si="38">D89+D90</f>
        <v>0</v>
      </c>
      <c r="E88" s="31">
        <f>E89+E90</f>
        <v>2.02</v>
      </c>
      <c r="F88" s="32">
        <f>F89+F90</f>
        <v>15.73</v>
      </c>
      <c r="G88" s="31">
        <f>G89+G90</f>
        <v>0</v>
      </c>
      <c r="H88" s="31">
        <f>H89+H90</f>
        <v>10</v>
      </c>
      <c r="I88" s="31">
        <f>I89+I90</f>
        <v>0</v>
      </c>
      <c r="J88" s="32">
        <v>13.32</v>
      </c>
      <c r="K88" s="31">
        <f>K89+K90</f>
        <v>1.52</v>
      </c>
      <c r="L88" s="31">
        <f>L89+L90</f>
        <v>11.8</v>
      </c>
      <c r="M88" s="58"/>
    </row>
    <row r="89" ht="18.75" spans="1:13">
      <c r="A89" s="29" t="s">
        <v>30</v>
      </c>
      <c r="B89" s="30">
        <f>SUM(C89+I89)</f>
        <v>8.8</v>
      </c>
      <c r="C89" s="30">
        <f>SUM(D89:H89)</f>
        <v>8.8</v>
      </c>
      <c r="D89" s="31">
        <f t="shared" ref="D89:I89" si="39">SUM(D91,D93,D96:D101,D103,D105,D106)</f>
        <v>0</v>
      </c>
      <c r="E89" s="31">
        <f>SUM(E91,E93,E96:E101,E103,E105,E106)</f>
        <v>1.81</v>
      </c>
      <c r="F89" s="32">
        <f>SUM(F91,F93,F96:F101,F103,F105,F106)</f>
        <v>6.99</v>
      </c>
      <c r="G89" s="31">
        <f>SUM(G91,G93,G96:G101,G103,G105,G106)</f>
        <v>0</v>
      </c>
      <c r="H89" s="31">
        <f>SUM(H91,H93,H96:H101,H103,H105,H106)</f>
        <v>0</v>
      </c>
      <c r="I89" s="31">
        <f>SUM(I91,I93,I96:I101,I103,I105,I106)</f>
        <v>0</v>
      </c>
      <c r="J89" s="32">
        <v>6.59</v>
      </c>
      <c r="K89" s="31">
        <f>SUM(K91,K93,K96:K101,K103,K105,K106)</f>
        <v>1.36</v>
      </c>
      <c r="L89" s="31">
        <f>SUM(L91,L93,L96:L101,L103,L105,L106)</f>
        <v>5.23</v>
      </c>
      <c r="M89" s="58"/>
    </row>
    <row r="90" ht="18.75" spans="1:13">
      <c r="A90" s="29" t="s">
        <v>31</v>
      </c>
      <c r="B90" s="30">
        <f>SUM(C90+I90)</f>
        <v>18.95</v>
      </c>
      <c r="C90" s="30">
        <f>SUM(D90:H90)</f>
        <v>18.95</v>
      </c>
      <c r="D90" s="31">
        <f t="shared" ref="D90:I90" si="40">SUM(D92,D94:D95,D102,D104)</f>
        <v>0</v>
      </c>
      <c r="E90" s="31">
        <f>SUM(E92,E94:E95,E102,E104)</f>
        <v>0.21</v>
      </c>
      <c r="F90" s="32">
        <f>SUM(F92,F94:F95,F102,F104)</f>
        <v>8.74</v>
      </c>
      <c r="G90" s="31">
        <f>SUM(G92,G94:G95,G102,G104)</f>
        <v>0</v>
      </c>
      <c r="H90" s="31">
        <f>SUM(H92,H94:H95,H102,H104)</f>
        <v>10</v>
      </c>
      <c r="I90" s="31">
        <f>SUM(I92,I94:I95,I102,I104)</f>
        <v>0</v>
      </c>
      <c r="J90" s="32">
        <v>6.73</v>
      </c>
      <c r="K90" s="31">
        <f>SUM(K92,K94:K95,K102,K104)</f>
        <v>0.16</v>
      </c>
      <c r="L90" s="31">
        <f>SUM(L92,L94:L95,L102,L104)</f>
        <v>6.57</v>
      </c>
      <c r="M90" s="58"/>
    </row>
    <row r="91" ht="18.75" spans="1:13">
      <c r="A91" s="33" t="s">
        <v>97</v>
      </c>
      <c r="B91" s="34">
        <f>SUM(C91+I91)</f>
        <v>3.43</v>
      </c>
      <c r="C91" s="34">
        <f>SUM(D91:H91)</f>
        <v>3.43</v>
      </c>
      <c r="D91" s="35"/>
      <c r="E91" s="35"/>
      <c r="F91" s="36">
        <v>3.43</v>
      </c>
      <c r="G91" s="36"/>
      <c r="H91" s="35"/>
      <c r="I91" s="35"/>
      <c r="J91" s="35">
        <v>2.57</v>
      </c>
      <c r="K91" s="35"/>
      <c r="L91" s="35">
        <v>2.57</v>
      </c>
      <c r="M91" s="59"/>
    </row>
    <row r="92" ht="18.75" spans="1:13">
      <c r="A92" s="33" t="s">
        <v>98</v>
      </c>
      <c r="B92" s="34">
        <f>SUM(C92+I92)</f>
        <v>0.76</v>
      </c>
      <c r="C92" s="34">
        <f>SUM(D92:H92)</f>
        <v>0.76</v>
      </c>
      <c r="D92" s="35"/>
      <c r="E92" s="35"/>
      <c r="F92" s="36">
        <v>0.76</v>
      </c>
      <c r="G92" s="36"/>
      <c r="H92" s="35"/>
      <c r="I92" s="35"/>
      <c r="J92" s="35">
        <v>0.57</v>
      </c>
      <c r="K92" s="35"/>
      <c r="L92" s="35">
        <v>0.57</v>
      </c>
      <c r="M92" s="59"/>
    </row>
    <row r="93" ht="18.75" spans="1:13">
      <c r="A93" s="33" t="s">
        <v>99</v>
      </c>
      <c r="B93" s="34">
        <f>SUM(C93+I93)</f>
        <v>0.56</v>
      </c>
      <c r="C93" s="34">
        <f>SUM(D93:H93)</f>
        <v>0.56</v>
      </c>
      <c r="D93" s="35"/>
      <c r="E93" s="35"/>
      <c r="F93" s="36">
        <v>0.56</v>
      </c>
      <c r="G93" s="36"/>
      <c r="H93" s="35"/>
      <c r="I93" s="35"/>
      <c r="J93" s="35">
        <v>0.42</v>
      </c>
      <c r="K93" s="35"/>
      <c r="L93" s="35">
        <v>0.42</v>
      </c>
      <c r="M93" s="59"/>
    </row>
    <row r="94" ht="18.75" spans="1:13">
      <c r="A94" s="33" t="s">
        <v>100</v>
      </c>
      <c r="B94" s="34">
        <f>SUM(C94+I94)</f>
        <v>0.22</v>
      </c>
      <c r="C94" s="34">
        <f>SUM(D94:H94)</f>
        <v>0.22</v>
      </c>
      <c r="D94" s="35"/>
      <c r="E94" s="35"/>
      <c r="F94" s="36">
        <v>0.22</v>
      </c>
      <c r="G94" s="36"/>
      <c r="H94" s="35"/>
      <c r="I94" s="35"/>
      <c r="J94" s="35">
        <v>0.17</v>
      </c>
      <c r="K94" s="35"/>
      <c r="L94" s="35">
        <v>0.17</v>
      </c>
      <c r="M94" s="59"/>
    </row>
    <row r="95" ht="18.75" spans="1:13">
      <c r="A95" s="33" t="s">
        <v>101</v>
      </c>
      <c r="B95" s="34">
        <f>SUM(C95+I95)</f>
        <v>0.36</v>
      </c>
      <c r="C95" s="34">
        <f>SUM(D95:H95)</f>
        <v>0.36</v>
      </c>
      <c r="D95" s="35"/>
      <c r="E95" s="35"/>
      <c r="F95" s="36">
        <v>0.36</v>
      </c>
      <c r="G95" s="36"/>
      <c r="H95" s="35"/>
      <c r="I95" s="35"/>
      <c r="J95" s="35">
        <v>0.27</v>
      </c>
      <c r="K95" s="35"/>
      <c r="L95" s="35">
        <v>0.27</v>
      </c>
      <c r="M95" s="59"/>
    </row>
    <row r="96" ht="18.75" spans="1:13">
      <c r="A96" s="33" t="s">
        <v>102</v>
      </c>
      <c r="B96" s="34">
        <f>SUM(C96+I96)</f>
        <v>0.21</v>
      </c>
      <c r="C96" s="34">
        <f>SUM(D96:H96)</f>
        <v>0.21</v>
      </c>
      <c r="D96" s="35"/>
      <c r="E96" s="35"/>
      <c r="F96" s="36">
        <v>0.21</v>
      </c>
      <c r="G96" s="36"/>
      <c r="H96" s="35"/>
      <c r="I96" s="35"/>
      <c r="J96" s="35">
        <v>0.16</v>
      </c>
      <c r="K96" s="35"/>
      <c r="L96" s="35">
        <v>0.16</v>
      </c>
      <c r="M96" s="59"/>
    </row>
    <row r="97" ht="18.75" spans="1:13">
      <c r="A97" s="33" t="s">
        <v>103</v>
      </c>
      <c r="B97" s="34">
        <f>SUM(C97+I97)</f>
        <v>1.1</v>
      </c>
      <c r="C97" s="34">
        <f>SUM(D97:H97)</f>
        <v>1.1</v>
      </c>
      <c r="D97" s="35"/>
      <c r="E97" s="35"/>
      <c r="F97" s="36">
        <v>1.1</v>
      </c>
      <c r="G97" s="36"/>
      <c r="H97" s="35"/>
      <c r="I97" s="35"/>
      <c r="J97" s="35">
        <v>0.83</v>
      </c>
      <c r="K97" s="35"/>
      <c r="L97" s="35">
        <v>0.83</v>
      </c>
      <c r="M97" s="59"/>
    </row>
    <row r="98" ht="18.75" spans="1:13">
      <c r="A98" s="33" t="s">
        <v>104</v>
      </c>
      <c r="B98" s="34">
        <f>SUM(C98+I98)</f>
        <v>0.2</v>
      </c>
      <c r="C98" s="34">
        <f>SUM(D98:H98)</f>
        <v>0.2</v>
      </c>
      <c r="D98" s="35"/>
      <c r="E98" s="35"/>
      <c r="F98" s="36">
        <v>0.2</v>
      </c>
      <c r="G98" s="36"/>
      <c r="H98" s="35"/>
      <c r="I98" s="35"/>
      <c r="J98" s="35">
        <v>0.14</v>
      </c>
      <c r="K98" s="35"/>
      <c r="L98" s="35">
        <v>0.14</v>
      </c>
      <c r="M98" s="59"/>
    </row>
    <row r="99" ht="18.75" spans="1:13">
      <c r="A99" s="33" t="s">
        <v>105</v>
      </c>
      <c r="B99" s="34">
        <f>SUM(C99+I99)</f>
        <v>0.35</v>
      </c>
      <c r="C99" s="34">
        <f>SUM(D99:H99)</f>
        <v>0.35</v>
      </c>
      <c r="D99" s="35"/>
      <c r="E99" s="35"/>
      <c r="F99" s="36">
        <v>0.35</v>
      </c>
      <c r="G99" s="36"/>
      <c r="H99" s="35"/>
      <c r="I99" s="35"/>
      <c r="J99" s="35">
        <v>0.26</v>
      </c>
      <c r="K99" s="35"/>
      <c r="L99" s="35">
        <v>0.26</v>
      </c>
      <c r="M99" s="59"/>
    </row>
    <row r="100" ht="18.75" spans="1:13">
      <c r="A100" s="33" t="s">
        <v>106</v>
      </c>
      <c r="B100" s="34">
        <f>SUM(C100+I100)</f>
        <v>0</v>
      </c>
      <c r="C100" s="34">
        <f>SUM(D100:H100)</f>
        <v>0</v>
      </c>
      <c r="D100" s="35"/>
      <c r="E100" s="35"/>
      <c r="F100" s="36"/>
      <c r="G100" s="36"/>
      <c r="H100" s="35"/>
      <c r="I100" s="35"/>
      <c r="J100" s="36"/>
      <c r="K100" s="35"/>
      <c r="L100" s="35"/>
      <c r="M100" s="59"/>
    </row>
    <row r="101" ht="18.75" spans="1:13">
      <c r="A101" s="33" t="s">
        <v>107</v>
      </c>
      <c r="B101" s="34">
        <f>SUM(C101+I101)</f>
        <v>0.2</v>
      </c>
      <c r="C101" s="34">
        <f>SUM(D101:H101)</f>
        <v>0.2</v>
      </c>
      <c r="D101" s="35"/>
      <c r="E101" s="35"/>
      <c r="F101" s="36">
        <v>0.2</v>
      </c>
      <c r="G101" s="36"/>
      <c r="H101" s="35"/>
      <c r="I101" s="35"/>
      <c r="J101" s="36">
        <v>0.15</v>
      </c>
      <c r="K101" s="35"/>
      <c r="L101" s="35">
        <v>0.15</v>
      </c>
      <c r="M101" s="59"/>
    </row>
    <row r="102" ht="18.75" spans="1:13">
      <c r="A102" s="33" t="s">
        <v>108</v>
      </c>
      <c r="B102" s="34">
        <f>SUM(C102+I102)</f>
        <v>11.63</v>
      </c>
      <c r="C102" s="34">
        <f>SUM(D102:H102)</f>
        <v>11.63</v>
      </c>
      <c r="D102" s="35"/>
      <c r="E102" s="35">
        <v>0.21</v>
      </c>
      <c r="F102" s="36">
        <v>1.42</v>
      </c>
      <c r="G102" s="36"/>
      <c r="H102" s="35">
        <v>10</v>
      </c>
      <c r="I102" s="35"/>
      <c r="J102" s="36">
        <v>1.23</v>
      </c>
      <c r="K102" s="35">
        <v>0.16</v>
      </c>
      <c r="L102" s="35">
        <v>1.07</v>
      </c>
      <c r="M102" s="59"/>
    </row>
    <row r="103" ht="18.75" spans="1:13">
      <c r="A103" s="33" t="s">
        <v>109</v>
      </c>
      <c r="B103" s="34">
        <f>SUM(C103+I103)</f>
        <v>0.13</v>
      </c>
      <c r="C103" s="34">
        <f>SUM(D103:H103)</f>
        <v>0.13</v>
      </c>
      <c r="D103" s="35"/>
      <c r="E103" s="35"/>
      <c r="F103" s="36">
        <v>0.13</v>
      </c>
      <c r="G103" s="36"/>
      <c r="H103" s="35"/>
      <c r="I103" s="35"/>
      <c r="J103" s="36">
        <v>0.09</v>
      </c>
      <c r="K103" s="35"/>
      <c r="L103" s="35">
        <v>0.09</v>
      </c>
      <c r="M103" s="59"/>
    </row>
    <row r="104" ht="18.75" spans="1:13">
      <c r="A104" s="33" t="s">
        <v>110</v>
      </c>
      <c r="B104" s="34">
        <f>SUM(C104+I104)</f>
        <v>5.98</v>
      </c>
      <c r="C104" s="34">
        <f>SUM(D104:H104)</f>
        <v>5.98</v>
      </c>
      <c r="D104" s="35"/>
      <c r="E104" s="35"/>
      <c r="F104" s="36">
        <v>5.98</v>
      </c>
      <c r="G104" s="36"/>
      <c r="H104" s="35"/>
      <c r="I104" s="35"/>
      <c r="J104" s="36">
        <v>4.49</v>
      </c>
      <c r="K104" s="35"/>
      <c r="L104" s="35">
        <v>4.49</v>
      </c>
      <c r="M104" s="59"/>
    </row>
    <row r="105" ht="18.75" spans="1:13">
      <c r="A105" s="33" t="s">
        <v>111</v>
      </c>
      <c r="B105" s="34">
        <f>SUM(C105+I105)</f>
        <v>0.55</v>
      </c>
      <c r="C105" s="34">
        <f>SUM(D105:H105)</f>
        <v>0.55</v>
      </c>
      <c r="D105" s="35"/>
      <c r="E105" s="35"/>
      <c r="F105" s="36">
        <v>0.55</v>
      </c>
      <c r="G105" s="36"/>
      <c r="H105" s="35"/>
      <c r="I105" s="35"/>
      <c r="J105" s="36">
        <v>0.41</v>
      </c>
      <c r="K105" s="35"/>
      <c r="L105" s="35">
        <v>0.41</v>
      </c>
      <c r="M105" s="59"/>
    </row>
    <row r="106" ht="18.75" spans="1:13">
      <c r="A106" s="33" t="s">
        <v>112</v>
      </c>
      <c r="B106" s="34">
        <f>SUM(C106+I106)</f>
        <v>2.07</v>
      </c>
      <c r="C106" s="34">
        <f>SUM(D106:H106)</f>
        <v>2.07</v>
      </c>
      <c r="D106" s="35"/>
      <c r="E106" s="35">
        <v>1.81</v>
      </c>
      <c r="F106" s="36">
        <v>0.26</v>
      </c>
      <c r="G106" s="36"/>
      <c r="H106" s="35"/>
      <c r="I106" s="35"/>
      <c r="J106" s="36">
        <v>1.56</v>
      </c>
      <c r="K106" s="35">
        <v>1.36</v>
      </c>
      <c r="L106" s="35">
        <v>0.2</v>
      </c>
      <c r="M106" s="59"/>
    </row>
    <row r="107" ht="18.75" spans="1:13">
      <c r="A107" s="29" t="s">
        <v>113</v>
      </c>
      <c r="B107" s="30">
        <f>SUM(C107+I107)</f>
        <v>339.24</v>
      </c>
      <c r="C107" s="30">
        <f>SUM(D107:H107)</f>
        <v>339.24</v>
      </c>
      <c r="D107" s="31">
        <f t="shared" ref="D107:I107" si="41">D108+D109</f>
        <v>179</v>
      </c>
      <c r="E107" s="31">
        <f>E108+E109</f>
        <v>57.9</v>
      </c>
      <c r="F107" s="32">
        <f>F108+F109</f>
        <v>5.34</v>
      </c>
      <c r="G107" s="31">
        <f>G108+G109</f>
        <v>87</v>
      </c>
      <c r="H107" s="31">
        <f>H108+H109</f>
        <v>10</v>
      </c>
      <c r="I107" s="31">
        <f>I108+I109</f>
        <v>0</v>
      </c>
      <c r="J107" s="32">
        <v>47.4</v>
      </c>
      <c r="K107" s="31">
        <f>K108+K109</f>
        <v>43.39</v>
      </c>
      <c r="L107" s="31">
        <f>L108+L109</f>
        <v>4.01</v>
      </c>
      <c r="M107" s="58"/>
    </row>
    <row r="108" ht="18.75" spans="1:13">
      <c r="A108" s="33" t="s">
        <v>114</v>
      </c>
      <c r="B108" s="34">
        <f>SUM(C108+I108)</f>
        <v>221</v>
      </c>
      <c r="C108" s="34">
        <f>SUM(D108:H108)</f>
        <v>221</v>
      </c>
      <c r="D108" s="35">
        <v>145</v>
      </c>
      <c r="E108" s="35"/>
      <c r="F108" s="36"/>
      <c r="G108" s="35">
        <v>76</v>
      </c>
      <c r="H108" s="35"/>
      <c r="I108" s="35"/>
      <c r="J108" s="36"/>
      <c r="K108" s="35"/>
      <c r="L108" s="35"/>
      <c r="M108" s="59"/>
    </row>
    <row r="109" ht="18.75" spans="1:13">
      <c r="A109" s="29" t="s">
        <v>115</v>
      </c>
      <c r="B109" s="30">
        <f>SUM(C109+I109)</f>
        <v>118.24</v>
      </c>
      <c r="C109" s="30">
        <f>SUM(D109:H109)</f>
        <v>118.24</v>
      </c>
      <c r="D109" s="31">
        <f t="shared" ref="D109:I109" si="42">D110+D111</f>
        <v>34</v>
      </c>
      <c r="E109" s="31">
        <f>E110+E111</f>
        <v>57.9</v>
      </c>
      <c r="F109" s="32">
        <f>F110+F111</f>
        <v>5.34</v>
      </c>
      <c r="G109" s="31">
        <f>G110+G111</f>
        <v>11</v>
      </c>
      <c r="H109" s="31">
        <f>H110+H111</f>
        <v>10</v>
      </c>
      <c r="I109" s="31">
        <f>I110+I111</f>
        <v>0</v>
      </c>
      <c r="J109" s="32">
        <v>47.4</v>
      </c>
      <c r="K109" s="31">
        <f>K110+K111</f>
        <v>43.39</v>
      </c>
      <c r="L109" s="31">
        <f>L110+L111</f>
        <v>4.01</v>
      </c>
      <c r="M109" s="58"/>
    </row>
    <row r="110" ht="18.75" spans="1:13">
      <c r="A110" s="29" t="s">
        <v>30</v>
      </c>
      <c r="B110" s="30">
        <f>SUM(C110+I110)</f>
        <v>31.62</v>
      </c>
      <c r="C110" s="30">
        <f>SUM(D110:H110)</f>
        <v>31.62</v>
      </c>
      <c r="D110" s="31">
        <f t="shared" ref="D110:I110" si="43">D112</f>
        <v>0</v>
      </c>
      <c r="E110" s="31">
        <f>E112</f>
        <v>21.62</v>
      </c>
      <c r="F110" s="32">
        <f>F112</f>
        <v>0</v>
      </c>
      <c r="G110" s="31">
        <f>G112</f>
        <v>0</v>
      </c>
      <c r="H110" s="31">
        <f>H112</f>
        <v>10</v>
      </c>
      <c r="I110" s="31">
        <f>I112</f>
        <v>0</v>
      </c>
      <c r="J110" s="32">
        <v>16.22</v>
      </c>
      <c r="K110" s="31">
        <f>K112</f>
        <v>16.22</v>
      </c>
      <c r="L110" s="31">
        <f>L112</f>
        <v>0</v>
      </c>
      <c r="M110" s="58"/>
    </row>
    <row r="111" ht="18.75" spans="1:13">
      <c r="A111" s="29" t="s">
        <v>31</v>
      </c>
      <c r="B111" s="30">
        <f>SUM(C111+I111)</f>
        <v>86.62</v>
      </c>
      <c r="C111" s="30">
        <f>SUM(D111:H111)</f>
        <v>86.62</v>
      </c>
      <c r="D111" s="31">
        <f t="shared" ref="D111:I111" si="44">SUM(D113:D119)</f>
        <v>34</v>
      </c>
      <c r="E111" s="31">
        <f>SUM(E113:E119)</f>
        <v>36.28</v>
      </c>
      <c r="F111" s="32">
        <f>SUM(F113:F119)</f>
        <v>5.34</v>
      </c>
      <c r="G111" s="31">
        <f>SUM(G113:G119)</f>
        <v>11</v>
      </c>
      <c r="H111" s="31">
        <f>SUM(H113:H119)</f>
        <v>0</v>
      </c>
      <c r="I111" s="31">
        <f>SUM(I113:I119)</f>
        <v>0</v>
      </c>
      <c r="J111" s="32">
        <v>31.18</v>
      </c>
      <c r="K111" s="31">
        <f>SUM(K113:K119)</f>
        <v>27.17</v>
      </c>
      <c r="L111" s="31">
        <f>SUM(L113:L119)</f>
        <v>4.01</v>
      </c>
      <c r="M111" s="58"/>
    </row>
    <row r="112" ht="18.75" spans="1:13">
      <c r="A112" s="33" t="s">
        <v>116</v>
      </c>
      <c r="B112" s="34">
        <f>SUM(C112+I112)</f>
        <v>31.62</v>
      </c>
      <c r="C112" s="34">
        <f>SUM(D112:H112)</f>
        <v>31.62</v>
      </c>
      <c r="D112" s="35"/>
      <c r="E112" s="35">
        <v>21.62</v>
      </c>
      <c r="F112" s="36"/>
      <c r="G112" s="36"/>
      <c r="H112" s="35">
        <v>10</v>
      </c>
      <c r="I112" s="35"/>
      <c r="J112" s="36">
        <v>16.22</v>
      </c>
      <c r="K112" s="35">
        <v>16.22</v>
      </c>
      <c r="L112" s="35"/>
      <c r="M112" s="59"/>
    </row>
    <row r="113" ht="18.75" spans="1:13">
      <c r="A113" s="33" t="s">
        <v>117</v>
      </c>
      <c r="B113" s="34">
        <f>SUM(C113+I113)</f>
        <v>0.86</v>
      </c>
      <c r="C113" s="34">
        <f>SUM(D113:H113)</f>
        <v>0.86</v>
      </c>
      <c r="D113" s="35"/>
      <c r="E113" s="35">
        <v>0.24</v>
      </c>
      <c r="F113" s="36">
        <v>0.62</v>
      </c>
      <c r="G113" s="36"/>
      <c r="H113" s="35"/>
      <c r="I113" s="35"/>
      <c r="J113" s="36">
        <v>0.65</v>
      </c>
      <c r="K113" s="35">
        <v>0.18</v>
      </c>
      <c r="L113" s="35">
        <v>0.47</v>
      </c>
      <c r="M113" s="59"/>
    </row>
    <row r="114" ht="18.75" spans="1:13">
      <c r="A114" s="33" t="s">
        <v>118</v>
      </c>
      <c r="B114" s="34">
        <f>SUM(C114+I114)</f>
        <v>0</v>
      </c>
      <c r="C114" s="34">
        <f>SUM(D114:H114)</f>
        <v>0</v>
      </c>
      <c r="D114" s="35"/>
      <c r="E114" s="35"/>
      <c r="F114" s="36"/>
      <c r="G114" s="36"/>
      <c r="H114" s="35"/>
      <c r="I114" s="35"/>
      <c r="J114" s="36"/>
      <c r="K114" s="35"/>
      <c r="L114" s="35"/>
      <c r="M114" s="59"/>
    </row>
    <row r="115" ht="18.75" spans="1:13">
      <c r="A115" s="33" t="s">
        <v>119</v>
      </c>
      <c r="B115" s="34">
        <f>SUM(C115+I115)</f>
        <v>2.68</v>
      </c>
      <c r="C115" s="34">
        <f>SUM(D115:H115)</f>
        <v>2.68</v>
      </c>
      <c r="D115" s="35"/>
      <c r="E115" s="35"/>
      <c r="F115" s="36">
        <v>2.68</v>
      </c>
      <c r="G115" s="36"/>
      <c r="H115" s="35"/>
      <c r="I115" s="35"/>
      <c r="J115" s="36">
        <v>2.01</v>
      </c>
      <c r="K115" s="35"/>
      <c r="L115" s="35">
        <v>2.01</v>
      </c>
      <c r="M115" s="59"/>
    </row>
    <row r="116" ht="18.75" spans="1:13">
      <c r="A116" s="33" t="s">
        <v>120</v>
      </c>
      <c r="B116" s="34">
        <f>SUM(C116+I116)</f>
        <v>0.97</v>
      </c>
      <c r="C116" s="34">
        <f>SUM(D116:H116)</f>
        <v>0.97</v>
      </c>
      <c r="D116" s="35"/>
      <c r="E116" s="35">
        <v>0.97</v>
      </c>
      <c r="F116" s="36"/>
      <c r="G116" s="36"/>
      <c r="H116" s="35"/>
      <c r="I116" s="35"/>
      <c r="J116" s="36">
        <v>0.73</v>
      </c>
      <c r="K116" s="35">
        <v>0.73</v>
      </c>
      <c r="L116" s="35"/>
      <c r="M116" s="59"/>
    </row>
    <row r="117" ht="18.75" spans="1:13">
      <c r="A117" s="33" t="s">
        <v>121</v>
      </c>
      <c r="B117" s="34">
        <f>SUM(C117+I117)</f>
        <v>0</v>
      </c>
      <c r="C117" s="34">
        <f>SUM(D117:H117)</f>
        <v>0</v>
      </c>
      <c r="D117" s="35"/>
      <c r="E117" s="35"/>
      <c r="F117" s="36"/>
      <c r="G117" s="36"/>
      <c r="H117" s="35"/>
      <c r="I117" s="35"/>
      <c r="J117" s="36"/>
      <c r="K117" s="35"/>
      <c r="L117" s="35"/>
      <c r="M117" s="59"/>
    </row>
    <row r="118" ht="18.75" spans="1:13">
      <c r="A118" s="33" t="s">
        <v>122</v>
      </c>
      <c r="B118" s="34">
        <f>SUM(C118+I118)</f>
        <v>46.43</v>
      </c>
      <c r="C118" s="34">
        <f>SUM(D118:H118)</f>
        <v>46.43</v>
      </c>
      <c r="D118" s="35">
        <v>34</v>
      </c>
      <c r="E118" s="35">
        <v>0.07</v>
      </c>
      <c r="F118" s="36">
        <v>1.36</v>
      </c>
      <c r="G118" s="36">
        <v>11</v>
      </c>
      <c r="H118" s="35"/>
      <c r="I118" s="35"/>
      <c r="J118" s="36">
        <v>1.07</v>
      </c>
      <c r="K118" s="35">
        <v>0.05</v>
      </c>
      <c r="L118" s="35">
        <v>1.02</v>
      </c>
      <c r="M118" s="59"/>
    </row>
    <row r="119" ht="18.75" spans="1:13">
      <c r="A119" s="33" t="s">
        <v>123</v>
      </c>
      <c r="B119" s="34">
        <f>SUM(C119+I119)</f>
        <v>35.68</v>
      </c>
      <c r="C119" s="34">
        <f>SUM(D119:H119)</f>
        <v>35.68</v>
      </c>
      <c r="D119" s="35"/>
      <c r="E119" s="35">
        <v>35</v>
      </c>
      <c r="F119" s="36">
        <v>0.68</v>
      </c>
      <c r="G119" s="36"/>
      <c r="H119" s="35"/>
      <c r="I119" s="35"/>
      <c r="J119" s="36">
        <v>26.72</v>
      </c>
      <c r="K119" s="35">
        <v>26.21</v>
      </c>
      <c r="L119" s="35">
        <v>0.51</v>
      </c>
      <c r="M119" s="59"/>
    </row>
    <row r="120" ht="18.75" spans="1:13">
      <c r="A120" s="29" t="s">
        <v>124</v>
      </c>
      <c r="B120" s="30">
        <f>SUM(C120+I120)</f>
        <v>345.73</v>
      </c>
      <c r="C120" s="30">
        <f>SUM(D120:H120)</f>
        <v>345.73</v>
      </c>
      <c r="D120" s="31">
        <f t="shared" ref="D120:I120" si="45">D121+D122</f>
        <v>182</v>
      </c>
      <c r="E120" s="31">
        <f>E121+E122</f>
        <v>0</v>
      </c>
      <c r="F120" s="32">
        <f>F121+F122</f>
        <v>19.73</v>
      </c>
      <c r="G120" s="31">
        <f>G121+G122</f>
        <v>124</v>
      </c>
      <c r="H120" s="31">
        <f>H121+H122</f>
        <v>20</v>
      </c>
      <c r="I120" s="31">
        <f>I121+I122</f>
        <v>0</v>
      </c>
      <c r="J120" s="32">
        <v>14.83</v>
      </c>
      <c r="K120" s="31">
        <f>K121+K122</f>
        <v>0</v>
      </c>
      <c r="L120" s="31">
        <f>L121+L122</f>
        <v>14.83</v>
      </c>
      <c r="M120" s="58"/>
    </row>
    <row r="121" ht="18.75" spans="1:13">
      <c r="A121" s="33" t="s">
        <v>125</v>
      </c>
      <c r="B121" s="34">
        <f>SUM(C121+I121)</f>
        <v>256</v>
      </c>
      <c r="C121" s="34">
        <f>SUM(D121:H121)</f>
        <v>256</v>
      </c>
      <c r="D121" s="35">
        <v>132</v>
      </c>
      <c r="E121" s="35"/>
      <c r="F121" s="36"/>
      <c r="G121" s="35">
        <v>124</v>
      </c>
      <c r="H121" s="35"/>
      <c r="I121" s="35"/>
      <c r="J121" s="36"/>
      <c r="K121" s="35"/>
      <c r="L121" s="35"/>
      <c r="M121" s="59"/>
    </row>
    <row r="122" ht="18.75" spans="1:13">
      <c r="A122" s="29" t="s">
        <v>126</v>
      </c>
      <c r="B122" s="30">
        <f>SUM(C122+I122)</f>
        <v>89.73</v>
      </c>
      <c r="C122" s="30">
        <f>SUM(D122:H122)</f>
        <v>89.73</v>
      </c>
      <c r="D122" s="31">
        <f t="shared" ref="D122:I122" si="46">D123+D124</f>
        <v>50</v>
      </c>
      <c r="E122" s="31">
        <f>E123+E124</f>
        <v>0</v>
      </c>
      <c r="F122" s="32">
        <f>F123+F124</f>
        <v>19.73</v>
      </c>
      <c r="G122" s="31">
        <f>G123+G124</f>
        <v>0</v>
      </c>
      <c r="H122" s="31">
        <f>H123+H124</f>
        <v>20</v>
      </c>
      <c r="I122" s="31">
        <f>I123+I124</f>
        <v>0</v>
      </c>
      <c r="J122" s="32">
        <v>14.83</v>
      </c>
      <c r="K122" s="31">
        <f>K123+K124</f>
        <v>0</v>
      </c>
      <c r="L122" s="31">
        <f>L123+L124</f>
        <v>14.83</v>
      </c>
      <c r="M122" s="58"/>
    </row>
    <row r="123" ht="18.75" spans="1:13">
      <c r="A123" s="29" t="s">
        <v>30</v>
      </c>
      <c r="B123" s="30">
        <f>SUM(C123+I123)</f>
        <v>54.45</v>
      </c>
      <c r="C123" s="30">
        <f>SUM(D123:H123)</f>
        <v>54.45</v>
      </c>
      <c r="D123" s="31">
        <f t="shared" ref="D123:I123" si="47">D125+D128</f>
        <v>50</v>
      </c>
      <c r="E123" s="31">
        <f>E125+E128</f>
        <v>0</v>
      </c>
      <c r="F123" s="32">
        <f>F125+F128</f>
        <v>4.45</v>
      </c>
      <c r="G123" s="31">
        <f>G125+G128</f>
        <v>0</v>
      </c>
      <c r="H123" s="31">
        <f>H125+H128</f>
        <v>0</v>
      </c>
      <c r="I123" s="31">
        <f>I125+I128</f>
        <v>0</v>
      </c>
      <c r="J123" s="32">
        <v>3.34</v>
      </c>
      <c r="K123" s="31">
        <f>K125+K128</f>
        <v>0</v>
      </c>
      <c r="L123" s="31">
        <f>L125+L128</f>
        <v>3.34</v>
      </c>
      <c r="M123" s="58"/>
    </row>
    <row r="124" ht="18.75" spans="1:13">
      <c r="A124" s="29" t="s">
        <v>31</v>
      </c>
      <c r="B124" s="30">
        <f>SUM(C124+I124)</f>
        <v>35.28</v>
      </c>
      <c r="C124" s="30">
        <f>SUM(D124:H124)</f>
        <v>35.28</v>
      </c>
      <c r="D124" s="31">
        <f t="shared" ref="D124:I124" si="48">SUM(D126:D127,D129:D134)</f>
        <v>0</v>
      </c>
      <c r="E124" s="31">
        <f>SUM(E126:E127,E129:E134)</f>
        <v>0</v>
      </c>
      <c r="F124" s="32">
        <f>SUM(F126:F127,F129:F134)</f>
        <v>15.28</v>
      </c>
      <c r="G124" s="31">
        <f>SUM(G126:G127,G129:G134)</f>
        <v>0</v>
      </c>
      <c r="H124" s="31">
        <f>SUM(H126:H127,H129:H134)</f>
        <v>20</v>
      </c>
      <c r="I124" s="31">
        <f>SUM(I126:I127,I129:I134)</f>
        <v>0</v>
      </c>
      <c r="J124" s="32">
        <v>11.49</v>
      </c>
      <c r="K124" s="31">
        <f>SUM(K126:K127,K129:K134)</f>
        <v>0</v>
      </c>
      <c r="L124" s="31">
        <f>SUM(L126:L127,L129:L134)</f>
        <v>11.49</v>
      </c>
      <c r="M124" s="58"/>
    </row>
    <row r="125" ht="35" customHeight="1" spans="1:13">
      <c r="A125" s="33" t="s">
        <v>127</v>
      </c>
      <c r="B125" s="34">
        <f>SUM(C125+I125)</f>
        <v>50.39</v>
      </c>
      <c r="C125" s="34">
        <f>SUM(D125:H125)</f>
        <v>50.39</v>
      </c>
      <c r="D125" s="35">
        <v>50</v>
      </c>
      <c r="E125" s="35"/>
      <c r="F125" s="36">
        <v>0.39</v>
      </c>
      <c r="G125" s="36"/>
      <c r="H125" s="35"/>
      <c r="I125" s="35"/>
      <c r="J125" s="36">
        <v>0.29</v>
      </c>
      <c r="K125" s="35"/>
      <c r="L125" s="35">
        <v>0.29</v>
      </c>
      <c r="M125" s="62" t="s">
        <v>40</v>
      </c>
    </row>
    <row r="126" ht="18.75" spans="1:13">
      <c r="A126" s="33" t="s">
        <v>128</v>
      </c>
      <c r="B126" s="34">
        <f>SUM(C126+I126)</f>
        <v>12.02</v>
      </c>
      <c r="C126" s="34">
        <f>SUM(D126:H126)</f>
        <v>12.02</v>
      </c>
      <c r="D126" s="35"/>
      <c r="E126" s="35"/>
      <c r="F126" s="36">
        <v>2.02</v>
      </c>
      <c r="G126" s="36"/>
      <c r="H126" s="35">
        <v>10</v>
      </c>
      <c r="I126" s="35"/>
      <c r="J126" s="36">
        <v>1.52</v>
      </c>
      <c r="K126" s="35"/>
      <c r="L126" s="35">
        <v>1.52</v>
      </c>
      <c r="M126" s="59"/>
    </row>
    <row r="127" ht="18.75" spans="1:13">
      <c r="A127" s="33" t="s">
        <v>129</v>
      </c>
      <c r="B127" s="34">
        <f>SUM(C127+I127)</f>
        <v>19.41</v>
      </c>
      <c r="C127" s="34">
        <f>SUM(D127:H127)</f>
        <v>19.41</v>
      </c>
      <c r="D127" s="35"/>
      <c r="E127" s="35"/>
      <c r="F127" s="36">
        <v>9.41</v>
      </c>
      <c r="G127" s="36"/>
      <c r="H127" s="35">
        <v>10</v>
      </c>
      <c r="I127" s="35"/>
      <c r="J127" s="36">
        <v>7.06</v>
      </c>
      <c r="K127" s="35"/>
      <c r="L127" s="35">
        <v>7.06</v>
      </c>
      <c r="M127" s="59"/>
    </row>
    <row r="128" ht="18.75" spans="1:13">
      <c r="A128" s="33" t="s">
        <v>130</v>
      </c>
      <c r="B128" s="34">
        <f>SUM(C128+I128)</f>
        <v>4.06</v>
      </c>
      <c r="C128" s="34">
        <f>SUM(D128:H128)</f>
        <v>4.06</v>
      </c>
      <c r="D128" s="35"/>
      <c r="E128" s="35"/>
      <c r="F128" s="36">
        <v>4.06</v>
      </c>
      <c r="G128" s="36"/>
      <c r="H128" s="35"/>
      <c r="I128" s="35"/>
      <c r="J128" s="35">
        <v>3.05</v>
      </c>
      <c r="K128" s="35"/>
      <c r="L128" s="35">
        <v>3.05</v>
      </c>
      <c r="M128" s="59"/>
    </row>
    <row r="129" ht="18.75" spans="1:13">
      <c r="A129" s="33" t="s">
        <v>131</v>
      </c>
      <c r="B129" s="34">
        <f>SUM(C129+I129)</f>
        <v>0.9</v>
      </c>
      <c r="C129" s="34">
        <f>SUM(D129:H129)</f>
        <v>0.9</v>
      </c>
      <c r="D129" s="35"/>
      <c r="E129" s="35"/>
      <c r="F129" s="36">
        <v>0.9</v>
      </c>
      <c r="G129" s="36"/>
      <c r="H129" s="35"/>
      <c r="I129" s="35"/>
      <c r="J129" s="35">
        <v>0.68</v>
      </c>
      <c r="K129" s="35"/>
      <c r="L129" s="35">
        <v>0.68</v>
      </c>
      <c r="M129" s="59"/>
    </row>
    <row r="130" ht="18.75" spans="1:13">
      <c r="A130" s="33" t="s">
        <v>132</v>
      </c>
      <c r="B130" s="34">
        <f>SUM(C130+I130)</f>
        <v>0.06</v>
      </c>
      <c r="C130" s="34">
        <f>SUM(D130:H130)</f>
        <v>0.06</v>
      </c>
      <c r="D130" s="35"/>
      <c r="E130" s="35"/>
      <c r="F130" s="36">
        <v>0.06</v>
      </c>
      <c r="G130" s="36"/>
      <c r="H130" s="35"/>
      <c r="I130" s="35"/>
      <c r="J130" s="35">
        <v>0.05</v>
      </c>
      <c r="K130" s="35"/>
      <c r="L130" s="35">
        <v>0.05</v>
      </c>
      <c r="M130" s="59"/>
    </row>
    <row r="131" ht="18.75" spans="1:18">
      <c r="A131" s="33" t="s">
        <v>133</v>
      </c>
      <c r="B131" s="34">
        <f>SUM(C131+I131)</f>
        <v>1.17</v>
      </c>
      <c r="C131" s="34">
        <f>SUM(D131:H131)</f>
        <v>1.17</v>
      </c>
      <c r="D131" s="35"/>
      <c r="E131" s="35"/>
      <c r="F131" s="36">
        <v>1.17</v>
      </c>
      <c r="G131" s="36"/>
      <c r="H131" s="35"/>
      <c r="I131" s="35"/>
      <c r="J131" s="35">
        <v>0.88</v>
      </c>
      <c r="K131" s="35"/>
      <c r="L131" s="35">
        <v>0.88</v>
      </c>
      <c r="M131" s="59"/>
      <c r="O131" s="60"/>
      <c r="P131" s="60"/>
      <c r="Q131" s="60"/>
      <c r="R131" s="60"/>
    </row>
    <row r="132" ht="18.75" spans="1:18">
      <c r="A132" s="33" t="s">
        <v>134</v>
      </c>
      <c r="B132" s="34">
        <f>SUM(C132+I132)</f>
        <v>0.82</v>
      </c>
      <c r="C132" s="34">
        <f>SUM(D132:H132)</f>
        <v>0.82</v>
      </c>
      <c r="D132" s="35"/>
      <c r="E132" s="35"/>
      <c r="F132" s="36">
        <v>0.82</v>
      </c>
      <c r="G132" s="36"/>
      <c r="H132" s="35"/>
      <c r="I132" s="35"/>
      <c r="J132" s="35">
        <v>0.62</v>
      </c>
      <c r="K132" s="35"/>
      <c r="L132" s="35">
        <v>0.62</v>
      </c>
      <c r="M132" s="59"/>
      <c r="O132" s="60"/>
      <c r="P132" s="70"/>
      <c r="Q132" s="60"/>
      <c r="R132" s="60"/>
    </row>
    <row r="133" ht="18.75" spans="1:18">
      <c r="A133" s="33" t="s">
        <v>135</v>
      </c>
      <c r="B133" s="34">
        <f>SUM(C133+I133)</f>
        <v>0.82</v>
      </c>
      <c r="C133" s="34">
        <f>SUM(D133:H133)</f>
        <v>0.82</v>
      </c>
      <c r="D133" s="35"/>
      <c r="E133" s="35"/>
      <c r="F133" s="36">
        <v>0.82</v>
      </c>
      <c r="G133" s="36"/>
      <c r="H133" s="35"/>
      <c r="I133" s="35"/>
      <c r="J133" s="35">
        <v>0.62</v>
      </c>
      <c r="K133" s="35"/>
      <c r="L133" s="35">
        <v>0.62</v>
      </c>
      <c r="M133" s="59"/>
      <c r="O133" s="60"/>
      <c r="P133" s="70"/>
      <c r="Q133" s="60"/>
      <c r="R133" s="60"/>
    </row>
    <row r="134" ht="18.75" spans="1:18">
      <c r="A134" s="33" t="s">
        <v>136</v>
      </c>
      <c r="B134" s="34">
        <f t="shared" ref="B134:B149" si="49">SUM(C134+I134)</f>
        <v>0.08</v>
      </c>
      <c r="C134" s="34">
        <f t="shared" ref="C134:C149" si="50">SUM(D134:H134)</f>
        <v>0.08</v>
      </c>
      <c r="D134" s="35"/>
      <c r="E134" s="35"/>
      <c r="F134" s="36">
        <v>0.08</v>
      </c>
      <c r="G134" s="36"/>
      <c r="H134" s="35"/>
      <c r="I134" s="35"/>
      <c r="J134" s="35">
        <v>0.06</v>
      </c>
      <c r="K134" s="35"/>
      <c r="L134" s="35">
        <v>0.06</v>
      </c>
      <c r="M134" s="59"/>
      <c r="O134" s="60"/>
      <c r="P134" s="70"/>
      <c r="Q134" s="60"/>
      <c r="R134" s="60"/>
    </row>
    <row r="135" ht="18.75" spans="1:18">
      <c r="A135" s="29" t="s">
        <v>137</v>
      </c>
      <c r="B135" s="30">
        <f>SUM(C135+I135)</f>
        <v>193.86</v>
      </c>
      <c r="C135" s="30">
        <f>SUM(D135:H135)</f>
        <v>193.86</v>
      </c>
      <c r="D135" s="31">
        <f t="shared" ref="D135:I135" si="51">D136+D137</f>
        <v>111</v>
      </c>
      <c r="E135" s="31">
        <f>E136+E137</f>
        <v>0.39</v>
      </c>
      <c r="F135" s="32">
        <f>F136+F137</f>
        <v>0.47</v>
      </c>
      <c r="G135" s="31">
        <f>G136+G137</f>
        <v>62</v>
      </c>
      <c r="H135" s="31">
        <f>H136+H137</f>
        <v>20</v>
      </c>
      <c r="I135" s="31">
        <f>I136+I137</f>
        <v>0</v>
      </c>
      <c r="J135" s="32">
        <v>0.63</v>
      </c>
      <c r="K135" s="31">
        <f>K136+K137</f>
        <v>0.29</v>
      </c>
      <c r="L135" s="31">
        <f>L136+L137</f>
        <v>0.34</v>
      </c>
      <c r="M135" s="58"/>
      <c r="O135" s="60"/>
      <c r="P135" s="70"/>
      <c r="Q135" s="60"/>
      <c r="R135" s="60"/>
    </row>
    <row r="136" ht="18.75" spans="1:18">
      <c r="A136" s="33" t="s">
        <v>138</v>
      </c>
      <c r="B136" s="34">
        <f>SUM(C136+I136)</f>
        <v>173</v>
      </c>
      <c r="C136" s="34">
        <f>SUM(D136:H136)</f>
        <v>173</v>
      </c>
      <c r="D136" s="35">
        <v>111</v>
      </c>
      <c r="E136" s="35"/>
      <c r="F136" s="36"/>
      <c r="G136" s="35">
        <v>62</v>
      </c>
      <c r="H136" s="35"/>
      <c r="I136" s="35"/>
      <c r="J136" s="36"/>
      <c r="K136" s="35"/>
      <c r="L136" s="35"/>
      <c r="M136" s="59"/>
      <c r="O136" s="60"/>
      <c r="P136" s="70"/>
      <c r="Q136" s="60"/>
      <c r="R136" s="60"/>
    </row>
    <row r="137" ht="18.75" spans="1:18">
      <c r="A137" s="64" t="s">
        <v>139</v>
      </c>
      <c r="B137" s="30">
        <f>SUM(C137+I137)</f>
        <v>20.86</v>
      </c>
      <c r="C137" s="30">
        <f>SUM(D137:H137)</f>
        <v>20.86</v>
      </c>
      <c r="D137" s="31">
        <f t="shared" ref="D137:I137" si="52">D138+D139</f>
        <v>0</v>
      </c>
      <c r="E137" s="31">
        <f>E138+E139</f>
        <v>0.39</v>
      </c>
      <c r="F137" s="32">
        <f>F138+F139</f>
        <v>0.47</v>
      </c>
      <c r="G137" s="31">
        <f>G138+G139</f>
        <v>0</v>
      </c>
      <c r="H137" s="31">
        <f>H138+H139</f>
        <v>20</v>
      </c>
      <c r="I137" s="31">
        <f>I138+I139</f>
        <v>0</v>
      </c>
      <c r="J137" s="32">
        <v>0.63</v>
      </c>
      <c r="K137" s="31">
        <f>K138+K139</f>
        <v>0.29</v>
      </c>
      <c r="L137" s="31">
        <f>L138+L139</f>
        <v>0.34</v>
      </c>
      <c r="M137" s="58"/>
      <c r="O137" s="60"/>
      <c r="P137" s="70"/>
      <c r="Q137" s="60"/>
      <c r="R137" s="60"/>
    </row>
    <row r="138" ht="18.75" spans="1:18">
      <c r="A138" s="29" t="s">
        <v>30</v>
      </c>
      <c r="B138" s="30">
        <f>SUM(C138+I138)</f>
        <v>10.5</v>
      </c>
      <c r="C138" s="30">
        <f>SUM(D138:H138)</f>
        <v>10.5</v>
      </c>
      <c r="D138" s="31">
        <f t="shared" ref="D138:I138" si="53">SUM(D140:D142,D145:D147)</f>
        <v>0</v>
      </c>
      <c r="E138" s="31">
        <f>SUM(E140:E142,E145:E147)</f>
        <v>0.03</v>
      </c>
      <c r="F138" s="32">
        <f>SUM(F140:F142,F145:F147)</f>
        <v>0.47</v>
      </c>
      <c r="G138" s="31">
        <f>SUM(G140:G142,G145:G147)</f>
        <v>0</v>
      </c>
      <c r="H138" s="31">
        <f>SUM(H140:H142,H145:H147)</f>
        <v>10</v>
      </c>
      <c r="I138" s="31">
        <f>SUM(I140:I142,I145:I147)</f>
        <v>0</v>
      </c>
      <c r="J138" s="32">
        <v>0.36</v>
      </c>
      <c r="K138" s="31">
        <f>SUM(K140:K142,K145:K147)</f>
        <v>0.02</v>
      </c>
      <c r="L138" s="31">
        <f>SUM(L140:L142,L145:L147)</f>
        <v>0.34</v>
      </c>
      <c r="M138" s="58"/>
      <c r="O138" s="60"/>
      <c r="P138" s="70"/>
      <c r="Q138" s="60"/>
      <c r="R138" s="60"/>
    </row>
    <row r="139" ht="18.75" spans="1:18">
      <c r="A139" s="29" t="s">
        <v>31</v>
      </c>
      <c r="B139" s="30">
        <f>SUM(C139+I139)</f>
        <v>10.36</v>
      </c>
      <c r="C139" s="30">
        <f>SUM(D139:H139)</f>
        <v>10.36</v>
      </c>
      <c r="D139" s="31">
        <f t="shared" ref="D139:G139" si="54">SUM(D143:D144)</f>
        <v>0</v>
      </c>
      <c r="E139" s="31">
        <f>SUM(E143:E144)</f>
        <v>0.36</v>
      </c>
      <c r="F139" s="32">
        <f t="shared" ref="F139:K139" si="55">F143+F144</f>
        <v>0</v>
      </c>
      <c r="G139" s="31">
        <f>SUM(G143:G144)</f>
        <v>0</v>
      </c>
      <c r="H139" s="31">
        <f>H143+H144</f>
        <v>10</v>
      </c>
      <c r="I139" s="31">
        <f>SUM(I143:I144)</f>
        <v>0</v>
      </c>
      <c r="J139" s="32">
        <v>0.27</v>
      </c>
      <c r="K139" s="31">
        <f>K143+K144</f>
        <v>0.27</v>
      </c>
      <c r="L139" s="31">
        <f>SUM(L143:L144)</f>
        <v>0</v>
      </c>
      <c r="M139" s="58"/>
      <c r="O139" s="60"/>
      <c r="P139" s="70"/>
      <c r="Q139" s="60"/>
      <c r="R139" s="60"/>
    </row>
    <row r="140" ht="18.75" spans="1:18">
      <c r="A140" s="33" t="s">
        <v>140</v>
      </c>
      <c r="B140" s="34">
        <f>SUM(C140+I140)</f>
        <v>10.27</v>
      </c>
      <c r="C140" s="34">
        <f>SUM(D140:H140)</f>
        <v>10.27</v>
      </c>
      <c r="D140" s="35"/>
      <c r="E140" s="35"/>
      <c r="F140" s="36">
        <v>0.27</v>
      </c>
      <c r="G140" s="36"/>
      <c r="H140" s="35">
        <v>10</v>
      </c>
      <c r="I140" s="35"/>
      <c r="J140" s="36">
        <v>0.2</v>
      </c>
      <c r="K140" s="35"/>
      <c r="L140" s="35">
        <v>0.2</v>
      </c>
      <c r="M140" s="59"/>
      <c r="O140" s="60"/>
      <c r="P140" s="70"/>
      <c r="Q140" s="60"/>
      <c r="R140" s="60"/>
    </row>
    <row r="141" ht="18.75" spans="1:18">
      <c r="A141" s="33" t="s">
        <v>141</v>
      </c>
      <c r="B141" s="34">
        <f>SUM(C141+I141)</f>
        <v>0.2</v>
      </c>
      <c r="C141" s="34">
        <f>SUM(D141:H141)</f>
        <v>0.2</v>
      </c>
      <c r="D141" s="35"/>
      <c r="E141" s="35"/>
      <c r="F141" s="36">
        <v>0.2</v>
      </c>
      <c r="G141" s="36"/>
      <c r="H141" s="35"/>
      <c r="I141" s="35"/>
      <c r="J141" s="36">
        <v>0.14</v>
      </c>
      <c r="K141" s="35"/>
      <c r="L141" s="35">
        <v>0.14</v>
      </c>
      <c r="M141" s="59"/>
      <c r="O141" s="60"/>
      <c r="P141" s="70"/>
      <c r="Q141" s="60"/>
      <c r="R141" s="60"/>
    </row>
    <row r="142" ht="18.75" spans="1:18">
      <c r="A142" s="33" t="s">
        <v>142</v>
      </c>
      <c r="B142" s="34">
        <f>SUM(C142+I142)</f>
        <v>0</v>
      </c>
      <c r="C142" s="34">
        <f>SUM(D142:H142)</f>
        <v>0</v>
      </c>
      <c r="D142" s="35"/>
      <c r="E142" s="35"/>
      <c r="F142" s="36"/>
      <c r="G142" s="36"/>
      <c r="H142" s="35"/>
      <c r="I142" s="35"/>
      <c r="J142" s="36"/>
      <c r="K142" s="35"/>
      <c r="L142" s="35"/>
      <c r="M142" s="59"/>
      <c r="O142" s="60"/>
      <c r="P142" s="70"/>
      <c r="Q142" s="60"/>
      <c r="R142" s="60"/>
    </row>
    <row r="143" ht="18.75" spans="1:18">
      <c r="A143" s="33" t="s">
        <v>143</v>
      </c>
      <c r="B143" s="34">
        <f>SUM(C143+I143)</f>
        <v>10.36</v>
      </c>
      <c r="C143" s="34">
        <f>SUM(D143:H143)</f>
        <v>10.36</v>
      </c>
      <c r="D143" s="35"/>
      <c r="E143" s="35">
        <v>0.36</v>
      </c>
      <c r="F143" s="36"/>
      <c r="G143" s="36"/>
      <c r="H143" s="35">
        <v>10</v>
      </c>
      <c r="I143" s="35"/>
      <c r="J143" s="36">
        <v>0.27</v>
      </c>
      <c r="K143" s="35">
        <v>0.27</v>
      </c>
      <c r="L143" s="35"/>
      <c r="M143" s="59"/>
      <c r="O143" s="60"/>
      <c r="P143" s="70"/>
      <c r="Q143" s="60"/>
      <c r="R143" s="60"/>
    </row>
    <row r="144" ht="18.75" spans="1:18">
      <c r="A144" s="33" t="s">
        <v>144</v>
      </c>
      <c r="B144" s="34">
        <f>SUM(C144+I144)</f>
        <v>0</v>
      </c>
      <c r="C144" s="34">
        <f>SUM(D144:H144)</f>
        <v>0</v>
      </c>
      <c r="D144" s="35"/>
      <c r="E144" s="35"/>
      <c r="F144" s="36"/>
      <c r="G144" s="36"/>
      <c r="H144" s="35"/>
      <c r="I144" s="35"/>
      <c r="J144" s="36"/>
      <c r="K144" s="35"/>
      <c r="L144" s="35"/>
      <c r="M144" s="59"/>
      <c r="O144" s="60"/>
      <c r="P144" s="70"/>
      <c r="Q144" s="60"/>
      <c r="R144" s="60"/>
    </row>
    <row r="145" ht="18.75" spans="1:18">
      <c r="A145" s="33" t="s">
        <v>145</v>
      </c>
      <c r="B145" s="34">
        <f>SUM(C145+I145)</f>
        <v>0</v>
      </c>
      <c r="C145" s="34">
        <f>SUM(D145:H145)</f>
        <v>0</v>
      </c>
      <c r="D145" s="35"/>
      <c r="E145" s="35"/>
      <c r="F145" s="36"/>
      <c r="G145" s="36"/>
      <c r="H145" s="35"/>
      <c r="I145" s="35"/>
      <c r="J145" s="36"/>
      <c r="K145" s="35"/>
      <c r="L145" s="35"/>
      <c r="M145" s="59"/>
      <c r="O145" s="60"/>
      <c r="P145" s="70"/>
      <c r="Q145" s="60"/>
      <c r="R145" s="60"/>
    </row>
    <row r="146" ht="18.75" spans="1:18">
      <c r="A146" s="33" t="s">
        <v>146</v>
      </c>
      <c r="B146" s="34">
        <f>SUM(C146+I146)</f>
        <v>0</v>
      </c>
      <c r="C146" s="34">
        <f>SUM(D146:H146)</f>
        <v>0</v>
      </c>
      <c r="D146" s="35"/>
      <c r="E146" s="35"/>
      <c r="F146" s="36"/>
      <c r="G146" s="36"/>
      <c r="H146" s="35"/>
      <c r="I146" s="35"/>
      <c r="J146" s="36"/>
      <c r="K146" s="35"/>
      <c r="L146" s="38"/>
      <c r="M146" s="71"/>
      <c r="O146" s="60"/>
      <c r="P146" s="70"/>
      <c r="Q146" s="60"/>
      <c r="R146" s="60"/>
    </row>
    <row r="147" ht="18.75" spans="1:18">
      <c r="A147" s="65" t="s">
        <v>147</v>
      </c>
      <c r="B147" s="37">
        <f>SUM(C147+I147)</f>
        <v>0.03</v>
      </c>
      <c r="C147" s="37">
        <f>SUM(D147:H147)</f>
        <v>0.03</v>
      </c>
      <c r="D147" s="35"/>
      <c r="E147" s="35">
        <v>0.03</v>
      </c>
      <c r="F147" s="36"/>
      <c r="G147" s="36"/>
      <c r="H147" s="35"/>
      <c r="I147" s="35"/>
      <c r="J147" s="72">
        <v>0.02</v>
      </c>
      <c r="K147" s="73">
        <v>0.02</v>
      </c>
      <c r="L147" s="35"/>
      <c r="M147" s="59"/>
      <c r="O147" s="60"/>
      <c r="P147" s="70"/>
      <c r="Q147" s="60"/>
      <c r="R147" s="60"/>
    </row>
    <row r="148" ht="18.75" spans="1:18">
      <c r="A148" s="29" t="s">
        <v>148</v>
      </c>
      <c r="B148" s="30">
        <f>SUM(C148+I148)</f>
        <v>22</v>
      </c>
      <c r="C148" s="30">
        <f>SUM(D148:H148)</f>
        <v>22</v>
      </c>
      <c r="D148" s="31">
        <v>15</v>
      </c>
      <c r="E148" s="31"/>
      <c r="F148" s="32"/>
      <c r="G148" s="32">
        <v>7</v>
      </c>
      <c r="H148" s="31"/>
      <c r="I148" s="31"/>
      <c r="J148" s="74"/>
      <c r="K148" s="75"/>
      <c r="L148" s="31"/>
      <c r="M148" s="58"/>
      <c r="O148" s="60"/>
      <c r="P148" s="70"/>
      <c r="Q148" s="60"/>
      <c r="R148" s="60"/>
    </row>
    <row r="149" ht="18.75" spans="1:18">
      <c r="A149" s="29" t="s">
        <v>149</v>
      </c>
      <c r="B149" s="66">
        <f>SUM(C149+I149)</f>
        <v>0</v>
      </c>
      <c r="C149" s="66">
        <f>SUM(D149:H149)</f>
        <v>0</v>
      </c>
      <c r="D149" s="31"/>
      <c r="E149" s="31"/>
      <c r="F149" s="32"/>
      <c r="G149" s="32"/>
      <c r="H149" s="31"/>
      <c r="I149" s="31"/>
      <c r="J149" s="74"/>
      <c r="K149" s="75"/>
      <c r="L149" s="31"/>
      <c r="M149" s="58"/>
      <c r="O149" s="60"/>
      <c r="P149" s="70"/>
      <c r="Q149" s="60"/>
      <c r="R149" s="60"/>
    </row>
    <row r="150" ht="18.75" hidden="1" spans="1:18">
      <c r="A150" s="67"/>
      <c r="B150" s="68"/>
      <c r="C150" s="69"/>
      <c r="D150" s="23"/>
      <c r="E150" s="35"/>
      <c r="F150" s="36"/>
      <c r="G150" s="36"/>
      <c r="H150" s="35"/>
      <c r="I150" s="23"/>
      <c r="J150" s="72"/>
      <c r="K150" s="73"/>
      <c r="L150" s="35"/>
      <c r="M150" s="59"/>
      <c r="O150" s="60"/>
      <c r="P150" s="70"/>
      <c r="Q150" s="60"/>
      <c r="R150" s="60"/>
    </row>
    <row r="151" spans="15:18">
      <c r="O151" s="60"/>
      <c r="P151" s="70"/>
      <c r="Q151" s="60"/>
      <c r="R151" s="60"/>
    </row>
    <row r="152" spans="15:18">
      <c r="O152" s="60"/>
      <c r="P152" s="70"/>
      <c r="Q152" s="60"/>
      <c r="R152" s="60"/>
    </row>
    <row r="153" spans="15:18">
      <c r="O153" s="60"/>
      <c r="P153" s="70"/>
      <c r="Q153" s="60"/>
      <c r="R153" s="60"/>
    </row>
    <row r="154" spans="15:18">
      <c r="O154" s="60"/>
      <c r="P154" s="70"/>
      <c r="Q154" s="60"/>
      <c r="R154" s="60"/>
    </row>
    <row r="155" spans="15:18">
      <c r="O155" s="60"/>
      <c r="P155" s="70"/>
      <c r="Q155" s="60"/>
      <c r="R155" s="60"/>
    </row>
    <row r="156" spans="15:18">
      <c r="O156" s="60"/>
      <c r="P156" s="70"/>
      <c r="Q156" s="60"/>
      <c r="R156" s="60"/>
    </row>
    <row r="157" spans="15:18">
      <c r="O157" s="60"/>
      <c r="P157" s="70"/>
      <c r="Q157" s="60"/>
      <c r="R157" s="60"/>
    </row>
    <row r="158" spans="15:18">
      <c r="O158" s="60"/>
      <c r="P158" s="70"/>
      <c r="Q158" s="60"/>
      <c r="R158" s="60"/>
    </row>
    <row r="159" spans="15:18">
      <c r="O159" s="60"/>
      <c r="P159" s="70"/>
      <c r="Q159" s="60"/>
      <c r="R159" s="60"/>
    </row>
    <row r="160" spans="15:18">
      <c r="O160" s="60"/>
      <c r="P160" s="70"/>
      <c r="Q160" s="60"/>
      <c r="R160" s="60"/>
    </row>
    <row r="161" spans="15:18">
      <c r="O161" s="60"/>
      <c r="P161" s="70"/>
      <c r="Q161" s="60"/>
      <c r="R161" s="60"/>
    </row>
    <row r="162" spans="15:18">
      <c r="O162" s="60"/>
      <c r="P162" s="70"/>
      <c r="Q162" s="60"/>
      <c r="R162" s="60"/>
    </row>
    <row r="163" spans="15:18">
      <c r="O163" s="60"/>
      <c r="P163" s="70"/>
      <c r="Q163" s="60"/>
      <c r="R163" s="60"/>
    </row>
    <row r="164" spans="15:18">
      <c r="O164" s="60"/>
      <c r="P164" s="70"/>
      <c r="Q164" s="60"/>
      <c r="R164" s="60"/>
    </row>
    <row r="165" spans="15:18">
      <c r="O165" s="60"/>
      <c r="P165" s="70"/>
      <c r="Q165" s="60"/>
      <c r="R165" s="60"/>
    </row>
    <row r="166" spans="15:18">
      <c r="O166" s="60"/>
      <c r="P166" s="70"/>
      <c r="Q166" s="60"/>
      <c r="R166" s="60"/>
    </row>
    <row r="167" spans="15:18">
      <c r="O167" s="60"/>
      <c r="P167" s="70"/>
      <c r="Q167" s="60"/>
      <c r="R167" s="60"/>
    </row>
    <row r="168" spans="15:18">
      <c r="O168" s="60"/>
      <c r="P168" s="70"/>
      <c r="Q168" s="60"/>
      <c r="R168" s="60"/>
    </row>
    <row r="169" spans="15:18">
      <c r="O169" s="60"/>
      <c r="P169" s="70"/>
      <c r="Q169" s="60"/>
      <c r="R169" s="60"/>
    </row>
    <row r="170" spans="15:18">
      <c r="O170" s="60"/>
      <c r="P170" s="70"/>
      <c r="Q170" s="60"/>
      <c r="R170" s="60"/>
    </row>
    <row r="171" spans="15:18">
      <c r="O171" s="60"/>
      <c r="P171" s="70"/>
      <c r="Q171" s="60"/>
      <c r="R171" s="60"/>
    </row>
    <row r="172" spans="15:18">
      <c r="O172" s="60"/>
      <c r="P172" s="70"/>
      <c r="Q172" s="60"/>
      <c r="R172" s="60"/>
    </row>
    <row r="173" spans="15:18">
      <c r="O173" s="60"/>
      <c r="P173" s="70"/>
      <c r="Q173" s="60"/>
      <c r="R173" s="60"/>
    </row>
    <row r="174" spans="15:18">
      <c r="O174" s="60"/>
      <c r="P174" s="70"/>
      <c r="Q174" s="60"/>
      <c r="R174" s="60"/>
    </row>
    <row r="175" spans="15:18">
      <c r="O175" s="60"/>
      <c r="P175" s="76"/>
      <c r="Q175" s="60"/>
      <c r="R175" s="60"/>
    </row>
    <row r="176" spans="15:18">
      <c r="O176" s="60"/>
      <c r="P176" s="76"/>
      <c r="Q176" s="60"/>
      <c r="R176" s="60"/>
    </row>
    <row r="177" spans="15:18">
      <c r="O177" s="60"/>
      <c r="P177" s="76"/>
      <c r="Q177" s="60"/>
      <c r="R177" s="60"/>
    </row>
    <row r="178" spans="15:18">
      <c r="O178" s="60"/>
      <c r="P178" s="76"/>
      <c r="Q178" s="60"/>
      <c r="R178" s="60"/>
    </row>
    <row r="179" spans="15:18">
      <c r="O179" s="60"/>
      <c r="P179" s="76"/>
      <c r="Q179" s="60"/>
      <c r="R179" s="60"/>
    </row>
    <row r="180" spans="15:18">
      <c r="O180" s="60"/>
      <c r="P180" s="76"/>
      <c r="Q180" s="60"/>
      <c r="R180" s="60"/>
    </row>
    <row r="181" spans="15:18">
      <c r="O181" s="60"/>
      <c r="P181" s="76"/>
      <c r="Q181" s="60"/>
      <c r="R181" s="60"/>
    </row>
    <row r="182" spans="15:18">
      <c r="O182" s="60"/>
      <c r="P182" s="76"/>
      <c r="Q182" s="60"/>
      <c r="R182" s="60"/>
    </row>
    <row r="183" spans="15:18">
      <c r="O183" s="60"/>
      <c r="P183" s="76"/>
      <c r="Q183" s="60"/>
      <c r="R183" s="60"/>
    </row>
    <row r="184" spans="15:18">
      <c r="O184" s="60"/>
      <c r="P184" s="70"/>
      <c r="Q184" s="60"/>
      <c r="R184" s="60"/>
    </row>
    <row r="185" spans="15:18">
      <c r="O185" s="60"/>
      <c r="P185" s="70"/>
      <c r="Q185" s="60"/>
      <c r="R185" s="60"/>
    </row>
    <row r="186" spans="15:18">
      <c r="O186" s="60"/>
      <c r="P186" s="70"/>
      <c r="Q186" s="60"/>
      <c r="R186" s="60"/>
    </row>
    <row r="187" spans="15:18">
      <c r="O187" s="60"/>
      <c r="P187" s="70"/>
      <c r="Q187" s="60"/>
      <c r="R187" s="60"/>
    </row>
    <row r="188" spans="15:18">
      <c r="O188" s="60"/>
      <c r="P188" s="70"/>
      <c r="Q188" s="60"/>
      <c r="R188" s="60"/>
    </row>
    <row r="189" spans="15:18">
      <c r="O189" s="60"/>
      <c r="P189" s="70"/>
      <c r="Q189" s="60"/>
      <c r="R189" s="60"/>
    </row>
    <row r="190" spans="15:18">
      <c r="O190" s="60"/>
      <c r="P190" s="70"/>
      <c r="Q190" s="60"/>
      <c r="R190" s="60"/>
    </row>
    <row r="191" spans="15:18">
      <c r="O191" s="60"/>
      <c r="P191" s="70"/>
      <c r="Q191" s="60"/>
      <c r="R191" s="60"/>
    </row>
    <row r="192" spans="15:18">
      <c r="O192" s="60"/>
      <c r="P192" s="70"/>
      <c r="Q192" s="60"/>
      <c r="R192" s="60"/>
    </row>
    <row r="193" spans="15:18">
      <c r="O193" s="60"/>
      <c r="P193" s="70"/>
      <c r="Q193" s="60"/>
      <c r="R193" s="60"/>
    </row>
    <row r="194" spans="15:18">
      <c r="O194" s="60"/>
      <c r="P194" s="70"/>
      <c r="Q194" s="60"/>
      <c r="R194" s="60"/>
    </row>
    <row r="195" spans="15:18">
      <c r="O195" s="60"/>
      <c r="P195" s="70"/>
      <c r="Q195" s="60"/>
      <c r="R195" s="60"/>
    </row>
    <row r="196" spans="15:18">
      <c r="O196" s="60"/>
      <c r="P196" s="70"/>
      <c r="Q196" s="60"/>
      <c r="R196" s="60"/>
    </row>
    <row r="197" spans="15:18">
      <c r="O197" s="60"/>
      <c r="P197" s="70"/>
      <c r="Q197" s="60"/>
      <c r="R197" s="60"/>
    </row>
    <row r="198" spans="15:18">
      <c r="O198" s="60"/>
      <c r="P198" s="70"/>
      <c r="Q198" s="60"/>
      <c r="R198" s="60"/>
    </row>
    <row r="199" spans="15:18">
      <c r="O199" s="60"/>
      <c r="P199" s="70"/>
      <c r="Q199" s="60"/>
      <c r="R199" s="60"/>
    </row>
    <row r="200" spans="15:18">
      <c r="O200" s="60"/>
      <c r="P200" s="70"/>
      <c r="Q200" s="60"/>
      <c r="R200" s="60"/>
    </row>
    <row r="201" spans="15:18">
      <c r="O201" s="60"/>
      <c r="P201" s="70"/>
      <c r="Q201" s="60"/>
      <c r="R201" s="60"/>
    </row>
    <row r="202" spans="15:18">
      <c r="O202" s="60"/>
      <c r="P202" s="76"/>
      <c r="Q202" s="60"/>
      <c r="R202" s="60"/>
    </row>
    <row r="203" spans="15:18">
      <c r="O203" s="60"/>
      <c r="P203" s="76"/>
      <c r="Q203" s="60"/>
      <c r="R203" s="60"/>
    </row>
    <row r="204" spans="15:18">
      <c r="O204" s="60"/>
      <c r="P204" s="76"/>
      <c r="Q204" s="60"/>
      <c r="R204" s="60"/>
    </row>
    <row r="205" spans="15:18">
      <c r="O205" s="60"/>
      <c r="P205" s="76"/>
      <c r="Q205" s="60"/>
      <c r="R205" s="60"/>
    </row>
    <row r="206" spans="15:18">
      <c r="O206" s="60"/>
      <c r="P206" s="76"/>
      <c r="Q206" s="60"/>
      <c r="R206" s="60"/>
    </row>
    <row r="207" spans="15:18">
      <c r="O207" s="60"/>
      <c r="P207" s="76"/>
      <c r="Q207" s="60"/>
      <c r="R207" s="60"/>
    </row>
    <row r="208" spans="15:18">
      <c r="O208" s="60"/>
      <c r="P208" s="76"/>
      <c r="Q208" s="60"/>
      <c r="R208" s="60"/>
    </row>
    <row r="209" spans="15:18">
      <c r="O209" s="60"/>
      <c r="P209" s="70"/>
      <c r="Q209" s="60"/>
      <c r="R209" s="60"/>
    </row>
    <row r="210" spans="15:18">
      <c r="O210" s="60"/>
      <c r="P210" s="70"/>
      <c r="Q210" s="60"/>
      <c r="R210" s="60"/>
    </row>
    <row r="211" spans="15:18">
      <c r="O211" s="60"/>
      <c r="P211" s="70"/>
      <c r="Q211" s="60"/>
      <c r="R211" s="60"/>
    </row>
    <row r="212" spans="15:18">
      <c r="O212" s="60"/>
      <c r="P212" s="70"/>
      <c r="Q212" s="60"/>
      <c r="R212" s="60"/>
    </row>
    <row r="213" spans="15:18">
      <c r="O213" s="60"/>
      <c r="P213" s="70"/>
      <c r="Q213" s="60"/>
      <c r="R213" s="60"/>
    </row>
    <row r="214" spans="15:18">
      <c r="O214" s="60"/>
      <c r="P214" s="70"/>
      <c r="Q214" s="60"/>
      <c r="R214" s="60"/>
    </row>
    <row r="215" spans="15:18">
      <c r="O215" s="60"/>
      <c r="P215" s="70"/>
      <c r="Q215" s="60"/>
      <c r="R215" s="60"/>
    </row>
    <row r="216" spans="15:18">
      <c r="O216" s="60"/>
      <c r="P216" s="70"/>
      <c r="Q216" s="60"/>
      <c r="R216" s="60"/>
    </row>
    <row r="217" spans="15:18">
      <c r="O217" s="60"/>
      <c r="P217" s="60"/>
      <c r="Q217" s="60"/>
      <c r="R217" s="60"/>
    </row>
    <row r="218" spans="15:18">
      <c r="O218" s="60"/>
      <c r="P218" s="60"/>
      <c r="Q218" s="60"/>
      <c r="R218" s="60"/>
    </row>
    <row r="219" spans="15:18">
      <c r="O219" s="60"/>
      <c r="P219" s="60"/>
      <c r="Q219" s="60"/>
      <c r="R219" s="60"/>
    </row>
    <row r="220" spans="15:18">
      <c r="O220" s="60"/>
      <c r="P220" s="60"/>
      <c r="Q220" s="60"/>
      <c r="R220" s="60"/>
    </row>
  </sheetData>
  <mergeCells count="8">
    <mergeCell ref="A2:M2"/>
    <mergeCell ref="J3:M3"/>
    <mergeCell ref="B4:I4"/>
    <mergeCell ref="J4:L4"/>
    <mergeCell ref="C5:H5"/>
    <mergeCell ref="A4:A6"/>
    <mergeCell ref="B5:B6"/>
    <mergeCell ref="M4:M6"/>
  </mergeCells>
  <printOptions horizontalCentered="1"/>
  <pageMargins left="0.275" right="0.196527777777778" top="0.235416666666667" bottom="0.354166666666667" header="0.118055555555556" footer="0.118055555555556"/>
  <pageSetup paperSize="9" scale="64" fitToHeight="3" orientation="portrait" horizontalDpi="600" verticalDpi="6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贵州省农业委员会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赵颖_农</cp:lastModifiedBy>
  <dcterms:created xsi:type="dcterms:W3CDTF">2019-04-18T04:02:00Z</dcterms:created>
  <dcterms:modified xsi:type="dcterms:W3CDTF">2019-06-10T04:02:24Z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2052-9.1.0.4833</vt:lpwstr>
  </property>
</Properties>
</file>