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definedNames>
    <definedName name="_xlnm._FilterDatabase" localSheetId="0" hidden="1">总表!$A$4:$S$150</definedName>
    <definedName name="_xlnm.Print_Titles" localSheetId="0">总表!$4:$5</definedName>
  </definedNames>
  <calcPr calcId="144525"/>
</workbook>
</file>

<file path=xl/sharedStrings.xml><?xml version="1.0" encoding="utf-8"?>
<sst xmlns="http://schemas.openxmlformats.org/spreadsheetml/2006/main" count="263" uniqueCount="247">
  <si>
    <t>附件1</t>
  </si>
  <si>
    <t>2019年省级财政农业产业发展资金（畜牧产业绿色发展及安全监管）安排情况表</t>
  </si>
  <si>
    <t>[制表]省农业农村厅计划财务处</t>
  </si>
  <si>
    <t xml:space="preserve">        单位：万元</t>
  </si>
  <si>
    <t>单位编码</t>
  </si>
  <si>
    <t>单   位</t>
  </si>
  <si>
    <t>中央资金分配金额</t>
  </si>
  <si>
    <t>省级资金分配金额</t>
  </si>
  <si>
    <t>市级应配套金额</t>
  </si>
  <si>
    <t>备注</t>
  </si>
  <si>
    <t>小 计</t>
  </si>
  <si>
    <t>非洲猪瘟防控（疫情处置补助）</t>
  </si>
  <si>
    <t>非洲猪瘟防控（省际间动物卫生监督检查站点建设补助）</t>
  </si>
  <si>
    <t>非洲猪瘟防控（洗消中心建设补助）</t>
  </si>
  <si>
    <t>牛产业发展补助</t>
  </si>
  <si>
    <t>羊产业发展补助</t>
  </si>
  <si>
    <t>生态鸡产业发展良种繁育体系建设补助</t>
  </si>
  <si>
    <t>生态鸡产业发展标准化示范场建设补助</t>
  </si>
  <si>
    <t>生态畜牧产业发展标准制定及宣传推广</t>
  </si>
  <si>
    <t xml:space="preserve">      合      计</t>
  </si>
  <si>
    <t>省级主管部门合计</t>
  </si>
  <si>
    <t xml:space="preserve">    省农业农村厅本级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</si>
  <si>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</si>
  <si>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</si>
  <si>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</si>
  <si>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</si>
  <si>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</si>
  <si>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</si>
  <si>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</si>
  <si>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</si>
  <si>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</si>
  <si>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</si>
  <si>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</si>
  <si>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</si>
  <si>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</si>
  <si>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</si>
  <si>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</si>
  <si>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</si>
  <si>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</si>
  <si>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</si>
  <si>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</si>
  <si>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</si>
  <si>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</si>
  <si>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</si>
  <si>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</si>
  <si>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</si>
  <si>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</si>
  <si>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</si>
  <si>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</si>
  <si>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</si>
  <si>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</si>
  <si>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</si>
  <si>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 xml:space="preserve">        贵阳经济技术开发区</t>
  </si>
  <si>
    <t xml:space="preserve">        贵阳综合保税区</t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</si>
  <si>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</si>
  <si>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</si>
  <si>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</si>
  <si>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</si>
  <si>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</si>
  <si>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</si>
  <si>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</si>
  <si>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盘县△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</si>
  <si>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</si>
  <si>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</si>
  <si>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</si>
  <si>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</si>
  <si>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</si>
  <si>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</si>
  <si>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</si>
  <si>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</si>
  <si>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</si>
  <si>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</si>
  <si>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</si>
  <si>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</si>
  <si>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</si>
  <si>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</si>
  <si>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</si>
  <si>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</si>
  <si>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</si>
  <si>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</si>
  <si>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</si>
  <si>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</si>
  <si>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</si>
  <si>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</si>
  <si>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</si>
  <si>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</si>
  <si>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</si>
  <si>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</si>
  <si>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</si>
  <si>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</si>
  <si>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</si>
  <si>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</si>
  <si>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</si>
  <si>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</si>
  <si>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</si>
  <si>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</si>
  <si>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</si>
  <si>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</si>
  <si>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</si>
  <si>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</si>
  <si>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</si>
  <si>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</si>
  <si>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</si>
  <si>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</si>
  <si>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</si>
  <si>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</si>
  <si>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</si>
  <si>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</si>
  <si>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</si>
  <si>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</si>
  <si>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</si>
  <si>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</si>
  <si>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</si>
  <si>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</si>
  <si>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 xml:space="preserve">        安顺经济技术开发区</t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</si>
  <si>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</si>
  <si>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</si>
  <si>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</si>
  <si>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</si>
  <si>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</si>
  <si>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</si>
  <si>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</si>
  <si>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</si>
  <si>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</si>
  <si>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</si>
  <si>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</si>
  <si>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</si>
  <si>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</si>
  <si>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</si>
  <si>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</si>
  <si>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</si>
  <si>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</si>
  <si>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</si>
  <si>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</si>
  <si>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</si>
  <si>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</si>
  <si>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</si>
  <si>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</si>
  <si>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</si>
  <si>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</si>
  <si>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</si>
  <si>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</si>
  <si>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</si>
  <si>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</si>
  <si>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</si>
  <si>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</si>
  <si>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</si>
  <si>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</si>
  <si>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</si>
  <si>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</si>
  <si>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</si>
  <si>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</si>
  <si>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</si>
  <si>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</si>
  <si>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</si>
  <si>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</si>
  <si>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</si>
  <si>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</si>
  <si>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</si>
  <si>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</si>
  <si>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</si>
  <si>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</si>
  <si>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</si>
  <si>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</si>
  <si>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</si>
  <si>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</si>
  <si>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</si>
  <si>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</si>
  <si>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</si>
  <si>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</si>
  <si>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</si>
  <si>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</si>
  <si>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</si>
  <si>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</si>
  <si>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</si>
  <si>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</si>
  <si>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</si>
  <si>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</si>
  <si>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</si>
  <si>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</si>
  <si>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</si>
  <si>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</si>
  <si>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</si>
  <si>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</si>
  <si>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</si>
  <si>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</si>
  <si>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</si>
  <si>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</si>
  <si>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</si>
  <si>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</si>
  <si>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</si>
  <si>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</si>
  <si>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</si>
  <si>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</si>
  <si>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</si>
  <si>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</si>
  <si>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</si>
  <si>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</si>
  <si>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</si>
  <si>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</si>
  <si>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</si>
  <si>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</si>
  <si>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</si>
  <si>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</si>
  <si>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</si>
  <si>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</si>
  <si>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</si>
  <si>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</si>
  <si>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</si>
  <si>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</si>
  <si>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</si>
  <si>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</si>
  <si>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</si>
  <si>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</si>
  <si>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</si>
  <si>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</si>
  <si>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</si>
  <si>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</si>
  <si>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</si>
  <si>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</si>
  <si>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</si>
  <si>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</si>
  <si>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</si>
  <si>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</si>
  <si>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</si>
  <si>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</si>
  <si>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>义龙新区66万元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</si>
  <si>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</si>
  <si>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</si>
  <si>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</si>
  <si>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</si>
  <si>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</si>
  <si>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</si>
  <si>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</si>
  <si>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</si>
  <si>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</si>
  <si>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</si>
  <si>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</si>
  <si>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</si>
  <si>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</si>
  <si>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</si>
  <si>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</si>
  <si>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</si>
  <si>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</si>
  <si>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911105001</t>
  </si>
  <si>
    <t xml:space="preserve">   贵安新区</t>
  </si>
  <si>
    <t xml:space="preserve">   贵州双龙航空港经济区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</si>
</sst>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</numFmts>
  <fonts count="27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1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18" borderId="17" applyNumberFormat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/>
    <xf numFmtId="0" fontId="0" fillId="0" borderId="0" xfId="49" applyFill="1" applyBorder="1" applyAlignment="1"/>
    <xf numFmtId="0" fontId="1" fillId="0" borderId="0" xfId="49" applyFont="1" applyFill="1" applyBorder="1" applyAlignment="1"/>
    <xf numFmtId="0" fontId="0" fillId="0" borderId="0" xfId="49" applyFont="1" applyFill="1" applyBorder="1" applyAlignment="1"/>
    <xf numFmtId="0" fontId="0" fillId="0" borderId="0" xfId="49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/>
    <xf numFmtId="0" fontId="4" fillId="0" borderId="0" xfId="49" applyFont="1" applyFill="1" applyBorder="1" applyAlignment="1">
      <alignment horizontal="center" vertical="center" wrapText="1"/>
    </xf>
    <xf numFmtId="0" fontId="0" fillId="0" borderId="0" xfId="49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" fillId="2" borderId="1" xfId="49" applyNumberFormat="1" applyFont="1" applyFill="1" applyBorder="1" applyAlignment="1" applyProtection="1">
      <alignment vertical="center"/>
    </xf>
    <xf numFmtId="176" fontId="0" fillId="3" borderId="4" xfId="0" applyNumberFormat="1" applyFont="1" applyFill="1" applyBorder="1" applyAlignment="1">
      <alignment horizontal="right"/>
    </xf>
    <xf numFmtId="176" fontId="0" fillId="2" borderId="1" xfId="49" applyNumberFormat="1" applyFont="1" applyFill="1" applyBorder="1" applyAlignment="1">
      <alignment horizontal="right"/>
    </xf>
    <xf numFmtId="176" fontId="0" fillId="2" borderId="1" xfId="0" applyNumberFormat="1" applyFont="1" applyFill="1" applyBorder="1" applyAlignment="1">
      <alignment horizontal="right"/>
    </xf>
    <xf numFmtId="3" fontId="1" fillId="2" borderId="1" xfId="49" applyNumberFormat="1" applyFont="1" applyFill="1" applyBorder="1" applyAlignment="1" applyProtection="1">
      <alignment horizontal="center" vertical="center"/>
    </xf>
    <xf numFmtId="3" fontId="1" fillId="4" borderId="1" xfId="49" applyNumberFormat="1" applyFont="1" applyFill="1" applyBorder="1" applyAlignment="1" applyProtection="1">
      <alignment horizontal="left" vertical="center"/>
    </xf>
    <xf numFmtId="176" fontId="0" fillId="4" borderId="1" xfId="0" applyNumberFormat="1" applyFont="1" applyFill="1" applyBorder="1" applyAlignment="1">
      <alignment horizontal="right"/>
    </xf>
    <xf numFmtId="49" fontId="0" fillId="5" borderId="5" xfId="49" applyNumberFormat="1" applyFill="1" applyBorder="1" applyAlignment="1">
      <alignment horizontal="left"/>
    </xf>
    <xf numFmtId="3" fontId="1" fillId="5" borderId="1" xfId="49" applyNumberFormat="1" applyFont="1" applyFill="1" applyBorder="1" applyAlignment="1" applyProtection="1">
      <alignment horizontal="left" vertical="center"/>
    </xf>
    <xf numFmtId="176" fontId="0" fillId="6" borderId="1" xfId="49" applyNumberFormat="1" applyFont="1" applyFill="1" applyBorder="1" applyAlignment="1">
      <alignment horizontal="right"/>
    </xf>
    <xf numFmtId="176" fontId="0" fillId="6" borderId="1" xfId="0" applyNumberFormat="1" applyFont="1" applyFill="1" applyBorder="1" applyAlignment="1">
      <alignment horizontal="right"/>
    </xf>
    <xf numFmtId="176" fontId="0" fillId="4" borderId="1" xfId="49" applyNumberFormat="1" applyFont="1" applyFill="1" applyBorder="1" applyAlignment="1">
      <alignment horizontal="right"/>
    </xf>
    <xf numFmtId="177" fontId="0" fillId="6" borderId="1" xfId="0" applyNumberFormat="1" applyFont="1" applyFill="1" applyBorder="1" applyAlignment="1"/>
    <xf numFmtId="49" fontId="0" fillId="5" borderId="0" xfId="49" applyNumberFormat="1" applyFill="1" applyBorder="1" applyAlignment="1">
      <alignment horizontal="left"/>
    </xf>
    <xf numFmtId="0" fontId="6" fillId="0" borderId="0" xfId="49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left" vertical="center" wrapText="1"/>
    </xf>
    <xf numFmtId="176" fontId="2" fillId="4" borderId="1" xfId="49" applyNumberFormat="1" applyFont="1" applyFill="1" applyBorder="1" applyAlignment="1">
      <alignment horizontal="left" vertical="center" wrapText="1"/>
    </xf>
    <xf numFmtId="176" fontId="2" fillId="6" borderId="1" xfId="49" applyNumberFormat="1" applyFont="1" applyFill="1" applyBorder="1" applyAlignment="1">
      <alignment horizontal="left" vertical="center" wrapText="1"/>
    </xf>
    <xf numFmtId="177" fontId="0" fillId="6" borderId="1" xfId="0" applyNumberFormat="1" applyFill="1" applyBorder="1" applyAlignment="1"/>
    <xf numFmtId="176" fontId="0" fillId="6" borderId="6" xfId="0" applyNumberFormat="1" applyFont="1" applyFill="1" applyBorder="1" applyAlignment="1">
      <alignment horizontal="right"/>
    </xf>
    <xf numFmtId="49" fontId="0" fillId="5" borderId="9" xfId="49" applyNumberFormat="1" applyFill="1" applyBorder="1" applyAlignment="1">
      <alignment horizontal="left"/>
    </xf>
    <xf numFmtId="3" fontId="1" fillId="5" borderId="7" xfId="49" applyNumberFormat="1" applyFont="1" applyFill="1" applyBorder="1" applyAlignment="1" applyProtection="1">
      <alignment horizontal="left" vertical="center"/>
    </xf>
    <xf numFmtId="49" fontId="0" fillId="5" borderId="1" xfId="49" applyNumberFormat="1" applyFont="1" applyFill="1" applyBorder="1" applyAlignment="1">
      <alignment horizontal="left"/>
    </xf>
    <xf numFmtId="0" fontId="0" fillId="0" borderId="1" xfId="49" applyFill="1" applyBorder="1" applyAlignment="1"/>
    <xf numFmtId="176" fontId="2" fillId="6" borderId="7" xfId="49" applyNumberFormat="1" applyFont="1" applyFill="1" applyBorder="1" applyAlignment="1">
      <alignment horizontal="left" vertical="center" wrapText="1"/>
    </xf>
    <xf numFmtId="0" fontId="2" fillId="7" borderId="1" xfId="49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0"/>
  <sheetViews>
    <sheetView tabSelected="1" topLeftCell="B1" workbookViewId="0">
      <selection activeCell="B3" sqref="B3"/>
    </sheetView>
  </sheetViews>
  <sheetFormatPr defaultColWidth="9" defaultRowHeight="14.25"/>
  <cols>
    <col min="1" max="1" width="13.25" style="1" hidden="1" customWidth="1"/>
    <col min="2" max="2" width="46.875" style="1" customWidth="1"/>
    <col min="3" max="3" width="8" style="1" hidden="1" customWidth="1"/>
    <col min="4" max="4" width="9.75" style="1" customWidth="1"/>
    <col min="5" max="6" width="10.875" style="3" customWidth="1"/>
    <col min="7" max="7" width="9" style="3" customWidth="1"/>
    <col min="8" max="9" width="8" style="3" customWidth="1"/>
    <col min="10" max="11" width="10.875" style="3" customWidth="1"/>
    <col min="12" max="12" width="10.875" style="4" customWidth="1"/>
    <col min="13" max="13" width="10.875" style="4" hidden="1" customWidth="1"/>
    <col min="14" max="14" width="14.375" style="5" customWidth="1"/>
    <col min="15" max="15" width="10.375" style="1"/>
    <col min="16" max="16384" width="9" style="1"/>
  </cols>
  <sheetData>
    <row r="1" s="1" customFormat="1" ht="16.5" customHeight="1" spans="2:14">
      <c r="B1" s="6" t="s">
        <v>0</v>
      </c>
      <c r="E1" s="3"/>
      <c r="F1" s="3"/>
      <c r="G1" s="3"/>
      <c r="H1" s="3"/>
      <c r="I1" s="3"/>
      <c r="J1" s="3"/>
      <c r="K1" s="3"/>
      <c r="L1" s="4"/>
      <c r="M1" s="4"/>
      <c r="N1" s="5"/>
    </row>
    <row r="2" s="1" customFormat="1" ht="66" customHeight="1" spans="2:14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8"/>
    </row>
    <row r="3" s="1" customFormat="1" ht="18.75" customHeight="1" spans="2:14">
      <c r="B3" s="8" t="s">
        <v>2</v>
      </c>
      <c r="E3" s="3"/>
      <c r="F3" s="3"/>
      <c r="G3" s="3"/>
      <c r="H3" s="3"/>
      <c r="I3" s="3"/>
      <c r="J3" s="3"/>
      <c r="K3" s="3"/>
      <c r="L3" s="4"/>
      <c r="M3" s="1" t="s">
        <v>3</v>
      </c>
      <c r="N3" s="5"/>
    </row>
    <row r="4" s="2" customFormat="1" ht="35" customHeight="1" spans="1:14">
      <c r="A4" s="2" t="s">
        <v>4</v>
      </c>
      <c r="B4" s="9" t="s">
        <v>5</v>
      </c>
      <c r="C4" s="10" t="s">
        <v>6</v>
      </c>
      <c r="D4" s="11" t="s">
        <v>7</v>
      </c>
      <c r="E4" s="12"/>
      <c r="F4" s="12"/>
      <c r="G4" s="12"/>
      <c r="H4" s="12"/>
      <c r="I4" s="12"/>
      <c r="J4" s="12"/>
      <c r="K4" s="12"/>
      <c r="L4" s="29"/>
      <c r="M4" s="30" t="s">
        <v>8</v>
      </c>
      <c r="N4" s="31" t="s">
        <v>9</v>
      </c>
    </row>
    <row r="5" s="2" customFormat="1" ht="63" customHeight="1" spans="2:14">
      <c r="B5" s="9"/>
      <c r="C5" s="10"/>
      <c r="D5" s="10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3" t="s">
        <v>17</v>
      </c>
      <c r="L5" s="13" t="s">
        <v>18</v>
      </c>
      <c r="M5" s="32"/>
      <c r="N5" s="33"/>
    </row>
    <row r="6" s="2" customFormat="1" ht="18" customHeight="1" spans="2:14">
      <c r="B6" s="14" t="s">
        <v>19</v>
      </c>
      <c r="C6" s="15">
        <f t="shared" ref="C6:M6" si="0">C9+C10+C7</f>
        <v>0</v>
      </c>
      <c r="D6" s="15">
        <f t="shared" si="0"/>
        <v>4263.66</v>
      </c>
      <c r="E6" s="15">
        <f t="shared" si="0"/>
        <v>150</v>
      </c>
      <c r="F6" s="15">
        <f t="shared" si="0"/>
        <v>1530</v>
      </c>
      <c r="G6" s="15">
        <f t="shared" si="0"/>
        <v>320</v>
      </c>
      <c r="H6" s="15">
        <f t="shared" si="0"/>
        <v>200</v>
      </c>
      <c r="I6" s="15">
        <f t="shared" si="0"/>
        <v>300</v>
      </c>
      <c r="J6" s="15">
        <f t="shared" si="0"/>
        <v>224</v>
      </c>
      <c r="K6" s="15">
        <f t="shared" si="0"/>
        <v>1287</v>
      </c>
      <c r="L6" s="15">
        <f t="shared" si="0"/>
        <v>252.66</v>
      </c>
      <c r="M6" s="15">
        <f t="shared" si="0"/>
        <v>0</v>
      </c>
      <c r="N6" s="34"/>
    </row>
    <row r="7" s="2" customFormat="1" ht="18" customHeight="1" spans="2:14">
      <c r="B7" s="14" t="s">
        <v>20</v>
      </c>
      <c r="C7" s="16"/>
      <c r="D7" s="16">
        <v>252.66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252.66</v>
      </c>
      <c r="M7" s="16">
        <v>0</v>
      </c>
      <c r="N7" s="34"/>
    </row>
    <row r="8" s="2" customFormat="1" ht="18" customHeight="1" spans="2:14">
      <c r="B8" s="14" t="s">
        <v>21</v>
      </c>
      <c r="C8" s="16"/>
      <c r="D8" s="16">
        <v>252.66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252.66</v>
      </c>
      <c r="M8" s="16">
        <v>0</v>
      </c>
      <c r="N8" s="34"/>
    </row>
    <row r="9" s="2" customFormat="1" ht="18" customHeight="1" spans="2:14">
      <c r="B9" s="14" t="s">
        <v>22</v>
      </c>
      <c r="C9" s="16">
        <f>SUM(L9:M9)</f>
        <v>0</v>
      </c>
      <c r="D9" s="17">
        <f>D14+D31+D40+D59+D71+D88+D109+D122+D137+D149</f>
        <v>66</v>
      </c>
      <c r="E9" s="17">
        <f t="shared" ref="E9:M9" si="1">E14+E31+E40+E59+E71+E88+E109+E122+E137+E149</f>
        <v>0</v>
      </c>
      <c r="F9" s="17">
        <f t="shared" si="1"/>
        <v>66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si="1"/>
        <v>0</v>
      </c>
      <c r="N9" s="34"/>
    </row>
    <row r="10" s="2" customFormat="1" ht="18" customHeight="1" spans="2:14">
      <c r="B10" s="14" t="s">
        <v>23</v>
      </c>
      <c r="C10" s="17">
        <f>C11+C12</f>
        <v>0</v>
      </c>
      <c r="D10" s="17">
        <f t="shared" ref="D10:D15" si="2">D11+D12</f>
        <v>3945</v>
      </c>
      <c r="E10" s="17">
        <f t="shared" ref="E10:E15" si="3">E11+E12</f>
        <v>150</v>
      </c>
      <c r="F10" s="17">
        <f t="shared" ref="F10:K10" si="4">F11+F12</f>
        <v>1464</v>
      </c>
      <c r="G10" s="17">
        <f t="shared" si="4"/>
        <v>320</v>
      </c>
      <c r="H10" s="17">
        <f t="shared" si="4"/>
        <v>200</v>
      </c>
      <c r="I10" s="17">
        <f t="shared" si="4"/>
        <v>300</v>
      </c>
      <c r="J10" s="17">
        <f t="shared" si="4"/>
        <v>224</v>
      </c>
      <c r="K10" s="17">
        <f t="shared" si="4"/>
        <v>1287</v>
      </c>
      <c r="L10" s="17">
        <f t="shared" ref="L10:L15" si="5">L11+L12</f>
        <v>0</v>
      </c>
      <c r="M10" s="17">
        <f t="shared" ref="M10:M15" si="6">M11+M12</f>
        <v>0</v>
      </c>
      <c r="N10" s="34"/>
    </row>
    <row r="11" s="2" customFormat="1" ht="18" customHeight="1" spans="2:19">
      <c r="B11" s="18" t="s">
        <v>24</v>
      </c>
      <c r="C11" s="17">
        <f t="shared" ref="C11:M11" si="7">C16+C33+C42+C61+C73+C90+C111+C124+C139</f>
        <v>0</v>
      </c>
      <c r="D11" s="17">
        <f t="shared" si="7"/>
        <v>1270</v>
      </c>
      <c r="E11" s="17">
        <f t="shared" si="7"/>
        <v>150</v>
      </c>
      <c r="F11" s="17">
        <f t="shared" si="7"/>
        <v>336</v>
      </c>
      <c r="G11" s="17">
        <f t="shared" si="7"/>
        <v>80</v>
      </c>
      <c r="H11" s="17">
        <f t="shared" si="7"/>
        <v>200</v>
      </c>
      <c r="I11" s="17">
        <f t="shared" si="7"/>
        <v>0</v>
      </c>
      <c r="J11" s="17">
        <f t="shared" si="7"/>
        <v>0</v>
      </c>
      <c r="K11" s="17">
        <f t="shared" si="7"/>
        <v>504</v>
      </c>
      <c r="L11" s="17">
        <f t="shared" si="7"/>
        <v>0</v>
      </c>
      <c r="M11" s="17">
        <f t="shared" si="7"/>
        <v>0</v>
      </c>
      <c r="N11" s="34"/>
      <c r="S11" s="1"/>
    </row>
    <row r="12" s="2" customFormat="1" ht="18" customHeight="1" spans="2:19">
      <c r="B12" s="18" t="s">
        <v>25</v>
      </c>
      <c r="C12" s="17">
        <f t="shared" ref="C12:M12" si="8">SUM(C17,C34,C43,C62,C74,C91,C112,C125,C140)</f>
        <v>0</v>
      </c>
      <c r="D12" s="17">
        <f t="shared" si="8"/>
        <v>2675</v>
      </c>
      <c r="E12" s="17">
        <f t="shared" si="8"/>
        <v>0</v>
      </c>
      <c r="F12" s="17">
        <f t="shared" si="8"/>
        <v>1128</v>
      </c>
      <c r="G12" s="17">
        <f t="shared" si="8"/>
        <v>240</v>
      </c>
      <c r="H12" s="17">
        <f t="shared" si="8"/>
        <v>0</v>
      </c>
      <c r="I12" s="17">
        <f t="shared" si="8"/>
        <v>300</v>
      </c>
      <c r="J12" s="17">
        <f t="shared" si="8"/>
        <v>224</v>
      </c>
      <c r="K12" s="17">
        <f t="shared" si="8"/>
        <v>783</v>
      </c>
      <c r="L12" s="17">
        <f t="shared" si="8"/>
        <v>0</v>
      </c>
      <c r="M12" s="17">
        <f t="shared" si="8"/>
        <v>0</v>
      </c>
      <c r="N12" s="34"/>
      <c r="S12" s="1"/>
    </row>
    <row r="13" s="2" customFormat="1" ht="18" customHeight="1" spans="2:19">
      <c r="B13" s="19" t="s">
        <v>26</v>
      </c>
      <c r="C13" s="20">
        <f>C14+C15</f>
        <v>0</v>
      </c>
      <c r="D13" s="20">
        <f t="shared" si="2"/>
        <v>130</v>
      </c>
      <c r="E13" s="20">
        <f t="shared" si="3"/>
        <v>50</v>
      </c>
      <c r="F13" s="20">
        <f t="shared" ref="F13:K13" si="9">F14+F15</f>
        <v>0</v>
      </c>
      <c r="G13" s="20">
        <f t="shared" si="9"/>
        <v>80</v>
      </c>
      <c r="H13" s="20">
        <f t="shared" si="9"/>
        <v>0</v>
      </c>
      <c r="I13" s="20">
        <f t="shared" si="9"/>
        <v>0</v>
      </c>
      <c r="J13" s="20">
        <f t="shared" si="9"/>
        <v>0</v>
      </c>
      <c r="K13" s="20">
        <f t="shared" si="9"/>
        <v>0</v>
      </c>
      <c r="L13" s="20">
        <f t="shared" si="5"/>
        <v>0</v>
      </c>
      <c r="M13" s="20">
        <f t="shared" si="6"/>
        <v>0</v>
      </c>
      <c r="N13" s="35"/>
      <c r="S13" s="1"/>
    </row>
    <row r="14" s="2" customFormat="1" ht="18" customHeight="1" spans="1:14">
      <c r="A14" s="21" t="s">
        <v>27</v>
      </c>
      <c r="B14" s="22" t="s">
        <v>28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36"/>
    </row>
    <row r="15" s="2" customFormat="1" ht="18" customHeight="1" spans="2:14">
      <c r="B15" s="19" t="s">
        <v>29</v>
      </c>
      <c r="C15" s="25">
        <f>C16+C17</f>
        <v>0</v>
      </c>
      <c r="D15" s="20">
        <f t="shared" si="2"/>
        <v>130</v>
      </c>
      <c r="E15" s="20">
        <f t="shared" si="3"/>
        <v>50</v>
      </c>
      <c r="F15" s="20">
        <f t="shared" ref="F15:K15" si="10">F16+F17</f>
        <v>0</v>
      </c>
      <c r="G15" s="20">
        <f t="shared" si="10"/>
        <v>80</v>
      </c>
      <c r="H15" s="20">
        <f t="shared" si="10"/>
        <v>0</v>
      </c>
      <c r="I15" s="20">
        <f t="shared" si="10"/>
        <v>0</v>
      </c>
      <c r="J15" s="20">
        <f t="shared" si="10"/>
        <v>0</v>
      </c>
      <c r="K15" s="20">
        <f t="shared" si="10"/>
        <v>0</v>
      </c>
      <c r="L15" s="20">
        <f t="shared" si="5"/>
        <v>0</v>
      </c>
      <c r="M15" s="20">
        <f t="shared" si="6"/>
        <v>0</v>
      </c>
      <c r="N15" s="35"/>
    </row>
    <row r="16" s="2" customFormat="1" ht="18" customHeight="1" spans="2:14">
      <c r="B16" s="19" t="s">
        <v>30</v>
      </c>
      <c r="C16" s="20">
        <f t="shared" ref="C16:M16" si="11">SUM(C18:C22)+C27+C28+C29</f>
        <v>0</v>
      </c>
      <c r="D16" s="20">
        <f t="shared" si="11"/>
        <v>50</v>
      </c>
      <c r="E16" s="20">
        <f t="shared" si="11"/>
        <v>50</v>
      </c>
      <c r="F16" s="20">
        <f t="shared" si="11"/>
        <v>0</v>
      </c>
      <c r="G16" s="20">
        <f t="shared" si="11"/>
        <v>0</v>
      </c>
      <c r="H16" s="20">
        <f t="shared" si="11"/>
        <v>0</v>
      </c>
      <c r="I16" s="20">
        <f t="shared" si="11"/>
        <v>0</v>
      </c>
      <c r="J16" s="20">
        <f t="shared" si="11"/>
        <v>0</v>
      </c>
      <c r="K16" s="20">
        <f t="shared" si="11"/>
        <v>0</v>
      </c>
      <c r="L16" s="20">
        <f t="shared" si="11"/>
        <v>0</v>
      </c>
      <c r="M16" s="20">
        <f t="shared" si="11"/>
        <v>0</v>
      </c>
      <c r="N16" s="35"/>
    </row>
    <row r="17" s="2" customFormat="1" ht="18" customHeight="1" spans="2:14">
      <c r="B17" s="19" t="s">
        <v>31</v>
      </c>
      <c r="C17" s="20">
        <f t="shared" ref="C17:M17" si="12">SUM(C23:C26)</f>
        <v>0</v>
      </c>
      <c r="D17" s="20">
        <f t="shared" si="12"/>
        <v>80</v>
      </c>
      <c r="E17" s="20">
        <f t="shared" si="12"/>
        <v>0</v>
      </c>
      <c r="F17" s="20">
        <f t="shared" si="12"/>
        <v>0</v>
      </c>
      <c r="G17" s="20">
        <f t="shared" si="12"/>
        <v>80</v>
      </c>
      <c r="H17" s="20">
        <f t="shared" si="12"/>
        <v>0</v>
      </c>
      <c r="I17" s="20">
        <f t="shared" si="12"/>
        <v>0</v>
      </c>
      <c r="J17" s="20">
        <f t="shared" si="12"/>
        <v>0</v>
      </c>
      <c r="K17" s="20">
        <f t="shared" si="12"/>
        <v>0</v>
      </c>
      <c r="L17" s="20">
        <f t="shared" si="12"/>
        <v>0</v>
      </c>
      <c r="M17" s="20">
        <f t="shared" si="12"/>
        <v>0</v>
      </c>
      <c r="N17" s="35"/>
    </row>
    <row r="18" s="2" customFormat="1" ht="18" customHeight="1" spans="1:19">
      <c r="A18" s="21" t="s">
        <v>32</v>
      </c>
      <c r="B18" s="22" t="s">
        <v>33</v>
      </c>
      <c r="C18" s="23"/>
      <c r="D18" s="24">
        <f>SUM(E18:M18)</f>
        <v>50</v>
      </c>
      <c r="E18" s="26">
        <v>50</v>
      </c>
      <c r="F18" s="26"/>
      <c r="G18" s="26"/>
      <c r="H18" s="26"/>
      <c r="I18" s="26"/>
      <c r="J18" s="26"/>
      <c r="K18" s="26"/>
      <c r="L18" s="37"/>
      <c r="M18" s="37"/>
      <c r="N18" s="36"/>
      <c r="Q18" s="1"/>
      <c r="R18" s="1"/>
      <c r="S18" s="1"/>
    </row>
    <row r="19" s="2" customFormat="1" ht="18" customHeight="1" spans="1:19">
      <c r="A19" s="21" t="s">
        <v>34</v>
      </c>
      <c r="B19" s="22" t="s">
        <v>35</v>
      </c>
      <c r="C19" s="23"/>
      <c r="D19" s="24"/>
      <c r="E19" s="26"/>
      <c r="F19" s="26"/>
      <c r="G19" s="26"/>
      <c r="H19" s="26"/>
      <c r="I19" s="26"/>
      <c r="J19" s="26"/>
      <c r="K19" s="26"/>
      <c r="L19" s="37"/>
      <c r="M19" s="37"/>
      <c r="N19" s="36"/>
      <c r="Q19" s="1"/>
      <c r="R19" s="1"/>
      <c r="S19" s="1"/>
    </row>
    <row r="20" s="2" customFormat="1" ht="18" customHeight="1" spans="1:14">
      <c r="A20" s="21" t="s">
        <v>36</v>
      </c>
      <c r="B20" s="22" t="s">
        <v>37</v>
      </c>
      <c r="C20" s="23"/>
      <c r="D20" s="24"/>
      <c r="E20" s="26"/>
      <c r="F20" s="26"/>
      <c r="G20" s="26"/>
      <c r="H20" s="26"/>
      <c r="I20" s="26"/>
      <c r="J20" s="26"/>
      <c r="K20" s="26"/>
      <c r="L20" s="37"/>
      <c r="M20" s="37"/>
      <c r="N20" s="36"/>
    </row>
    <row r="21" s="2" customFormat="1" ht="18" customHeight="1" spans="1:14">
      <c r="A21" s="21" t="s">
        <v>38</v>
      </c>
      <c r="B21" s="22" t="s">
        <v>39</v>
      </c>
      <c r="C21" s="23"/>
      <c r="D21" s="24"/>
      <c r="E21" s="26"/>
      <c r="F21" s="26"/>
      <c r="G21" s="26"/>
      <c r="H21" s="26"/>
      <c r="I21" s="26"/>
      <c r="J21" s="26"/>
      <c r="K21" s="26"/>
      <c r="L21" s="37"/>
      <c r="M21" s="37"/>
      <c r="N21" s="36"/>
    </row>
    <row r="22" s="2" customFormat="1" ht="18" customHeight="1" spans="1:14">
      <c r="A22" s="21" t="s">
        <v>40</v>
      </c>
      <c r="B22" s="22" t="s">
        <v>41</v>
      </c>
      <c r="C22" s="23"/>
      <c r="D22" s="24"/>
      <c r="E22" s="26"/>
      <c r="F22" s="26"/>
      <c r="G22" s="26"/>
      <c r="H22" s="26"/>
      <c r="I22" s="26"/>
      <c r="J22" s="26"/>
      <c r="K22" s="26"/>
      <c r="L22" s="37"/>
      <c r="M22" s="37"/>
      <c r="N22" s="36"/>
    </row>
    <row r="23" s="2" customFormat="1" ht="18" customHeight="1" spans="1:14">
      <c r="A23" s="21" t="s">
        <v>42</v>
      </c>
      <c r="B23" s="22" t="s">
        <v>43</v>
      </c>
      <c r="C23" s="23"/>
      <c r="D23" s="24"/>
      <c r="E23" s="26"/>
      <c r="F23" s="26"/>
      <c r="G23" s="26"/>
      <c r="H23" s="26"/>
      <c r="I23" s="26"/>
      <c r="J23" s="26"/>
      <c r="K23" s="26"/>
      <c r="L23" s="37"/>
      <c r="M23" s="37"/>
      <c r="N23" s="36"/>
    </row>
    <row r="24" s="2" customFormat="1" ht="18" customHeight="1" spans="1:14">
      <c r="A24" s="21" t="s">
        <v>44</v>
      </c>
      <c r="B24" s="22" t="s">
        <v>45</v>
      </c>
      <c r="C24" s="23"/>
      <c r="D24" s="24"/>
      <c r="E24" s="26"/>
      <c r="F24" s="26"/>
      <c r="G24" s="26"/>
      <c r="H24" s="26"/>
      <c r="I24" s="26"/>
      <c r="J24" s="26"/>
      <c r="K24" s="26"/>
      <c r="L24" s="37"/>
      <c r="M24" s="37"/>
      <c r="N24" s="36"/>
    </row>
    <row r="25" s="2" customFormat="1" ht="18" customHeight="1" spans="1:14">
      <c r="A25" s="21" t="s">
        <v>46</v>
      </c>
      <c r="B25" s="22" t="s">
        <v>47</v>
      </c>
      <c r="C25" s="23"/>
      <c r="D25" s="24">
        <f>SUM(E25:M25)</f>
        <v>80</v>
      </c>
      <c r="E25" s="26"/>
      <c r="F25" s="26"/>
      <c r="G25" s="26">
        <v>80</v>
      </c>
      <c r="H25" s="26"/>
      <c r="I25" s="26"/>
      <c r="J25" s="26"/>
      <c r="K25" s="26"/>
      <c r="L25" s="37"/>
      <c r="M25" s="37"/>
      <c r="N25" s="36"/>
    </row>
    <row r="26" s="2" customFormat="1" ht="18" customHeight="1" spans="1:14">
      <c r="A26" s="21" t="s">
        <v>48</v>
      </c>
      <c r="B26" s="22" t="s">
        <v>49</v>
      </c>
      <c r="C26" s="23"/>
      <c r="D26" s="24"/>
      <c r="E26" s="26"/>
      <c r="F26" s="26"/>
      <c r="G26" s="26"/>
      <c r="H26" s="26"/>
      <c r="I26" s="26"/>
      <c r="J26" s="26"/>
      <c r="K26" s="26"/>
      <c r="L26" s="37"/>
      <c r="M26" s="37"/>
      <c r="N26" s="36"/>
    </row>
    <row r="27" s="2" customFormat="1" ht="18" customHeight="1" spans="1:14">
      <c r="A27" s="21" t="s">
        <v>50</v>
      </c>
      <c r="B27" s="22" t="s">
        <v>51</v>
      </c>
      <c r="C27" s="23"/>
      <c r="D27" s="24"/>
      <c r="E27" s="26"/>
      <c r="F27" s="26"/>
      <c r="G27" s="26"/>
      <c r="H27" s="26"/>
      <c r="I27" s="26"/>
      <c r="J27" s="26"/>
      <c r="K27" s="26"/>
      <c r="L27" s="37"/>
      <c r="M27" s="37"/>
      <c r="N27" s="36"/>
    </row>
    <row r="28" s="2" customFormat="1" ht="18" customHeight="1" spans="1:14">
      <c r="A28" s="27"/>
      <c r="B28" s="22" t="s">
        <v>52</v>
      </c>
      <c r="C28" s="23"/>
      <c r="D28" s="24"/>
      <c r="E28" s="26"/>
      <c r="F28" s="26"/>
      <c r="G28" s="26"/>
      <c r="H28" s="26"/>
      <c r="I28" s="26"/>
      <c r="J28" s="26"/>
      <c r="K28" s="26"/>
      <c r="L28" s="37"/>
      <c r="M28" s="37"/>
      <c r="N28" s="36"/>
    </row>
    <row r="29" s="2" customFormat="1" ht="18" customHeight="1" spans="1:14">
      <c r="A29" s="27"/>
      <c r="B29" s="22" t="s">
        <v>53</v>
      </c>
      <c r="C29" s="23"/>
      <c r="D29" s="24"/>
      <c r="E29" s="26"/>
      <c r="F29" s="26"/>
      <c r="G29" s="26"/>
      <c r="H29" s="26"/>
      <c r="I29" s="26"/>
      <c r="J29" s="26"/>
      <c r="K29" s="26"/>
      <c r="L29" s="37"/>
      <c r="M29" s="37"/>
      <c r="N29" s="36"/>
    </row>
    <row r="30" s="2" customFormat="1" ht="18" customHeight="1" spans="2:14">
      <c r="B30" s="19" t="s">
        <v>54</v>
      </c>
      <c r="C30" s="25">
        <f t="shared" ref="C30:M30" si="13">C31+C32</f>
        <v>0</v>
      </c>
      <c r="D30" s="20">
        <f t="shared" si="13"/>
        <v>134</v>
      </c>
      <c r="E30" s="20">
        <f t="shared" si="13"/>
        <v>0</v>
      </c>
      <c r="F30" s="20">
        <f t="shared" si="13"/>
        <v>134</v>
      </c>
      <c r="G30" s="20">
        <f t="shared" si="13"/>
        <v>0</v>
      </c>
      <c r="H30" s="20">
        <f t="shared" si="13"/>
        <v>0</v>
      </c>
      <c r="I30" s="20">
        <f t="shared" si="13"/>
        <v>0</v>
      </c>
      <c r="J30" s="20">
        <f t="shared" si="13"/>
        <v>0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35"/>
    </row>
    <row r="31" s="2" customFormat="1" ht="18" customHeight="1" spans="1:14">
      <c r="A31" s="21" t="s">
        <v>55</v>
      </c>
      <c r="B31" s="22" t="s">
        <v>56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36"/>
    </row>
    <row r="32" s="2" customFormat="1" ht="18" customHeight="1" spans="2:14">
      <c r="B32" s="19" t="s">
        <v>57</v>
      </c>
      <c r="C32" s="20">
        <f t="shared" ref="C32:M32" si="14">C33+C34</f>
        <v>0</v>
      </c>
      <c r="D32" s="20">
        <f t="shared" si="14"/>
        <v>134</v>
      </c>
      <c r="E32" s="20">
        <f t="shared" si="14"/>
        <v>0</v>
      </c>
      <c r="F32" s="20">
        <f t="shared" si="14"/>
        <v>134</v>
      </c>
      <c r="G32" s="20">
        <f t="shared" si="14"/>
        <v>0</v>
      </c>
      <c r="H32" s="20">
        <f t="shared" si="14"/>
        <v>0</v>
      </c>
      <c r="I32" s="20">
        <f t="shared" si="14"/>
        <v>0</v>
      </c>
      <c r="J32" s="20">
        <f t="shared" si="14"/>
        <v>0</v>
      </c>
      <c r="K32" s="20">
        <f t="shared" si="14"/>
        <v>0</v>
      </c>
      <c r="L32" s="20">
        <f t="shared" si="14"/>
        <v>0</v>
      </c>
      <c r="M32" s="20">
        <f t="shared" si="14"/>
        <v>0</v>
      </c>
      <c r="N32" s="35"/>
    </row>
    <row r="33" s="2" customFormat="1" ht="18" customHeight="1" spans="2:14">
      <c r="B33" s="19" t="s">
        <v>30</v>
      </c>
      <c r="C33" s="20">
        <f t="shared" ref="C33:M33" si="15">C38</f>
        <v>0</v>
      </c>
      <c r="D33" s="20">
        <f t="shared" si="15"/>
        <v>0</v>
      </c>
      <c r="E33" s="20">
        <f t="shared" si="15"/>
        <v>0</v>
      </c>
      <c r="F33" s="20">
        <f t="shared" si="15"/>
        <v>0</v>
      </c>
      <c r="G33" s="20">
        <f t="shared" si="15"/>
        <v>0</v>
      </c>
      <c r="H33" s="20">
        <f t="shared" si="15"/>
        <v>0</v>
      </c>
      <c r="I33" s="20">
        <f t="shared" si="15"/>
        <v>0</v>
      </c>
      <c r="J33" s="20">
        <f t="shared" si="15"/>
        <v>0</v>
      </c>
      <c r="K33" s="20">
        <f t="shared" si="15"/>
        <v>0</v>
      </c>
      <c r="L33" s="20">
        <f t="shared" si="15"/>
        <v>0</v>
      </c>
      <c r="M33" s="20">
        <f t="shared" si="15"/>
        <v>0</v>
      </c>
      <c r="N33" s="35"/>
    </row>
    <row r="34" s="2" customFormat="1" ht="18" customHeight="1" spans="2:14">
      <c r="B34" s="19" t="s">
        <v>31</v>
      </c>
      <c r="C34" s="20">
        <f t="shared" ref="C34:M34" si="16">SUM(C35:C37)</f>
        <v>0</v>
      </c>
      <c r="D34" s="20">
        <f t="shared" si="16"/>
        <v>134</v>
      </c>
      <c r="E34" s="20">
        <f t="shared" si="16"/>
        <v>0</v>
      </c>
      <c r="F34" s="20">
        <f t="shared" si="16"/>
        <v>134</v>
      </c>
      <c r="G34" s="20">
        <f t="shared" si="16"/>
        <v>0</v>
      </c>
      <c r="H34" s="20">
        <f t="shared" si="16"/>
        <v>0</v>
      </c>
      <c r="I34" s="20">
        <f t="shared" si="16"/>
        <v>0</v>
      </c>
      <c r="J34" s="20">
        <f t="shared" si="16"/>
        <v>0</v>
      </c>
      <c r="K34" s="20">
        <f t="shared" si="16"/>
        <v>0</v>
      </c>
      <c r="L34" s="20">
        <f t="shared" si="16"/>
        <v>0</v>
      </c>
      <c r="M34" s="20">
        <f t="shared" si="16"/>
        <v>0</v>
      </c>
      <c r="N34" s="35"/>
    </row>
    <row r="35" s="2" customFormat="1" ht="18" customHeight="1" spans="1:14">
      <c r="A35" s="21" t="s">
        <v>58</v>
      </c>
      <c r="B35" s="22" t="s">
        <v>59</v>
      </c>
      <c r="C35" s="23"/>
      <c r="D35" s="24"/>
      <c r="E35" s="26"/>
      <c r="F35" s="26"/>
      <c r="G35" s="26"/>
      <c r="H35" s="26"/>
      <c r="I35" s="26"/>
      <c r="J35" s="26"/>
      <c r="K35" s="26"/>
      <c r="L35" s="37"/>
      <c r="M35" s="37"/>
      <c r="N35" s="36"/>
    </row>
    <row r="36" s="2" customFormat="1" ht="18" customHeight="1" spans="1:14">
      <c r="A36" s="21" t="s">
        <v>60</v>
      </c>
      <c r="B36" s="22" t="s">
        <v>61</v>
      </c>
      <c r="C36" s="23"/>
      <c r="D36" s="24">
        <f>SUM(E36:M36)</f>
        <v>67</v>
      </c>
      <c r="E36" s="26"/>
      <c r="F36" s="26">
        <v>67</v>
      </c>
      <c r="G36" s="26"/>
      <c r="H36" s="26"/>
      <c r="I36" s="26"/>
      <c r="J36" s="26"/>
      <c r="K36" s="26"/>
      <c r="L36" s="37"/>
      <c r="M36" s="37"/>
      <c r="N36" s="36"/>
    </row>
    <row r="37" s="2" customFormat="1" ht="18" customHeight="1" spans="1:14">
      <c r="A37" s="21" t="s">
        <v>62</v>
      </c>
      <c r="B37" s="22" t="s">
        <v>63</v>
      </c>
      <c r="C37" s="23"/>
      <c r="D37" s="24">
        <f>SUM(E37:M37)</f>
        <v>67</v>
      </c>
      <c r="E37" s="26"/>
      <c r="F37" s="26">
        <v>67</v>
      </c>
      <c r="G37" s="26"/>
      <c r="H37" s="26"/>
      <c r="I37" s="26"/>
      <c r="J37" s="26"/>
      <c r="K37" s="26"/>
      <c r="L37" s="37"/>
      <c r="M37" s="37"/>
      <c r="N37" s="36"/>
    </row>
    <row r="38" s="2" customFormat="1" ht="18" customHeight="1" spans="1:14">
      <c r="A38" s="21" t="s">
        <v>64</v>
      </c>
      <c r="B38" s="22" t="s">
        <v>65</v>
      </c>
      <c r="C38" s="23"/>
      <c r="D38" s="24"/>
      <c r="E38" s="26"/>
      <c r="F38" s="26"/>
      <c r="G38" s="26"/>
      <c r="H38" s="26"/>
      <c r="I38" s="26"/>
      <c r="J38" s="26"/>
      <c r="K38" s="26"/>
      <c r="L38" s="37"/>
      <c r="M38" s="37"/>
      <c r="N38" s="36"/>
    </row>
    <row r="39" s="2" customFormat="1" ht="18" customHeight="1" spans="2:14">
      <c r="B39" s="19" t="s">
        <v>66</v>
      </c>
      <c r="C39" s="25">
        <f t="shared" ref="C39:M39" si="17">C40+C41</f>
        <v>0</v>
      </c>
      <c r="D39" s="20">
        <f t="shared" si="17"/>
        <v>81</v>
      </c>
      <c r="E39" s="20">
        <f t="shared" si="17"/>
        <v>0</v>
      </c>
      <c r="F39" s="20">
        <f t="shared" si="17"/>
        <v>0</v>
      </c>
      <c r="G39" s="20">
        <f t="shared" si="17"/>
        <v>0</v>
      </c>
      <c r="H39" s="20">
        <f t="shared" si="17"/>
        <v>0</v>
      </c>
      <c r="I39" s="20">
        <f t="shared" si="17"/>
        <v>0</v>
      </c>
      <c r="J39" s="20">
        <f t="shared" si="17"/>
        <v>0</v>
      </c>
      <c r="K39" s="20">
        <f t="shared" si="17"/>
        <v>81</v>
      </c>
      <c r="L39" s="20">
        <f t="shared" si="17"/>
        <v>0</v>
      </c>
      <c r="M39" s="20">
        <f t="shared" si="17"/>
        <v>0</v>
      </c>
      <c r="N39" s="35"/>
    </row>
    <row r="40" s="2" customFormat="1" ht="18" customHeight="1" spans="1:14">
      <c r="A40" s="21" t="s">
        <v>67</v>
      </c>
      <c r="B40" s="22" t="s">
        <v>68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36"/>
    </row>
    <row r="41" s="2" customFormat="1" ht="18" customHeight="1" spans="2:14">
      <c r="B41" s="19" t="s">
        <v>69</v>
      </c>
      <c r="C41" s="20">
        <f t="shared" ref="C41:M41" si="18">C42+C43</f>
        <v>0</v>
      </c>
      <c r="D41" s="20">
        <f t="shared" si="18"/>
        <v>81</v>
      </c>
      <c r="E41" s="20">
        <f t="shared" si="18"/>
        <v>0</v>
      </c>
      <c r="F41" s="20">
        <f t="shared" si="18"/>
        <v>0</v>
      </c>
      <c r="G41" s="20">
        <f t="shared" si="18"/>
        <v>0</v>
      </c>
      <c r="H41" s="20">
        <f t="shared" si="18"/>
        <v>0</v>
      </c>
      <c r="I41" s="20">
        <f t="shared" si="18"/>
        <v>0</v>
      </c>
      <c r="J41" s="20">
        <f t="shared" si="18"/>
        <v>0</v>
      </c>
      <c r="K41" s="20">
        <f t="shared" si="18"/>
        <v>81</v>
      </c>
      <c r="L41" s="20">
        <f t="shared" si="18"/>
        <v>0</v>
      </c>
      <c r="M41" s="20">
        <f t="shared" si="18"/>
        <v>0</v>
      </c>
      <c r="N41" s="35"/>
    </row>
    <row r="42" s="2" customFormat="1" ht="18" customHeight="1" spans="2:14">
      <c r="B42" s="19" t="s">
        <v>30</v>
      </c>
      <c r="C42" s="20">
        <f t="shared" ref="C42:M42" si="19">C44+C45+C46</f>
        <v>0</v>
      </c>
      <c r="D42" s="20">
        <f t="shared" si="19"/>
        <v>0</v>
      </c>
      <c r="E42" s="20">
        <f t="shared" si="19"/>
        <v>0</v>
      </c>
      <c r="F42" s="20">
        <f t="shared" si="19"/>
        <v>0</v>
      </c>
      <c r="G42" s="20">
        <f t="shared" si="19"/>
        <v>0</v>
      </c>
      <c r="H42" s="20">
        <f t="shared" si="19"/>
        <v>0</v>
      </c>
      <c r="I42" s="20">
        <f t="shared" si="19"/>
        <v>0</v>
      </c>
      <c r="J42" s="20">
        <f t="shared" si="19"/>
        <v>0</v>
      </c>
      <c r="K42" s="20">
        <f t="shared" si="19"/>
        <v>0</v>
      </c>
      <c r="L42" s="20">
        <f t="shared" si="19"/>
        <v>0</v>
      </c>
      <c r="M42" s="20">
        <f t="shared" si="19"/>
        <v>0</v>
      </c>
      <c r="N42" s="35"/>
    </row>
    <row r="43" s="2" customFormat="1" ht="18" customHeight="1" spans="2:14">
      <c r="B43" s="19" t="s">
        <v>31</v>
      </c>
      <c r="C43" s="20">
        <f t="shared" ref="C43:M43" si="20">SUM(C47:C57)</f>
        <v>0</v>
      </c>
      <c r="D43" s="20">
        <f t="shared" si="20"/>
        <v>81</v>
      </c>
      <c r="E43" s="20">
        <f t="shared" si="20"/>
        <v>0</v>
      </c>
      <c r="F43" s="20">
        <f t="shared" si="20"/>
        <v>0</v>
      </c>
      <c r="G43" s="20">
        <f t="shared" si="20"/>
        <v>0</v>
      </c>
      <c r="H43" s="20">
        <f t="shared" si="20"/>
        <v>0</v>
      </c>
      <c r="I43" s="20">
        <f t="shared" si="20"/>
        <v>0</v>
      </c>
      <c r="J43" s="20">
        <f t="shared" si="20"/>
        <v>0</v>
      </c>
      <c r="K43" s="20">
        <f t="shared" si="20"/>
        <v>81</v>
      </c>
      <c r="L43" s="20">
        <f t="shared" si="20"/>
        <v>0</v>
      </c>
      <c r="M43" s="20">
        <f t="shared" si="20"/>
        <v>0</v>
      </c>
      <c r="N43" s="35"/>
    </row>
    <row r="44" s="2" customFormat="1" ht="18" customHeight="1" spans="1:14">
      <c r="A44" s="21" t="s">
        <v>70</v>
      </c>
      <c r="B44" s="22" t="s">
        <v>71</v>
      </c>
      <c r="C44" s="23"/>
      <c r="D44" s="24"/>
      <c r="E44" s="26"/>
      <c r="F44" s="26"/>
      <c r="G44" s="26"/>
      <c r="H44" s="26"/>
      <c r="I44" s="26"/>
      <c r="J44" s="26"/>
      <c r="K44" s="26"/>
      <c r="L44" s="37"/>
      <c r="M44" s="37"/>
      <c r="N44" s="36"/>
    </row>
    <row r="45" s="2" customFormat="1" ht="18" customHeight="1" spans="1:14">
      <c r="A45" s="21" t="s">
        <v>72</v>
      </c>
      <c r="B45" s="22" t="s">
        <v>73</v>
      </c>
      <c r="C45" s="23"/>
      <c r="D45" s="24"/>
      <c r="E45" s="26"/>
      <c r="F45" s="26"/>
      <c r="G45" s="26"/>
      <c r="H45" s="26"/>
      <c r="I45" s="26"/>
      <c r="J45" s="26"/>
      <c r="K45" s="26"/>
      <c r="L45" s="37"/>
      <c r="M45" s="37"/>
      <c r="N45" s="36"/>
    </row>
    <row r="46" s="2" customFormat="1" ht="18" customHeight="1" spans="1:14">
      <c r="A46" s="21" t="s">
        <v>74</v>
      </c>
      <c r="B46" s="22" t="s">
        <v>75</v>
      </c>
      <c r="C46" s="23"/>
      <c r="D46" s="24"/>
      <c r="E46" s="26"/>
      <c r="F46" s="26"/>
      <c r="G46" s="26"/>
      <c r="H46" s="26"/>
      <c r="I46" s="26"/>
      <c r="J46" s="26"/>
      <c r="K46" s="26"/>
      <c r="L46" s="37"/>
      <c r="M46" s="37"/>
      <c r="N46" s="36"/>
    </row>
    <row r="47" s="2" customFormat="1" ht="18" customHeight="1" spans="1:14">
      <c r="A47" s="21" t="s">
        <v>76</v>
      </c>
      <c r="B47" s="22" t="s">
        <v>77</v>
      </c>
      <c r="C47" s="23"/>
      <c r="D47" s="24"/>
      <c r="E47" s="26"/>
      <c r="F47" s="26"/>
      <c r="G47" s="26"/>
      <c r="H47" s="26"/>
      <c r="I47" s="26"/>
      <c r="J47" s="26"/>
      <c r="K47" s="26"/>
      <c r="L47" s="37"/>
      <c r="M47" s="37"/>
      <c r="N47" s="36"/>
    </row>
    <row r="48" s="2" customFormat="1" ht="18" customHeight="1" spans="1:14">
      <c r="A48" s="21" t="s">
        <v>78</v>
      </c>
      <c r="B48" s="22" t="s">
        <v>79</v>
      </c>
      <c r="C48" s="23"/>
      <c r="D48" s="24"/>
      <c r="E48" s="26"/>
      <c r="F48" s="26"/>
      <c r="G48" s="26"/>
      <c r="H48" s="26"/>
      <c r="I48" s="26"/>
      <c r="J48" s="26"/>
      <c r="K48" s="26"/>
      <c r="L48" s="37"/>
      <c r="M48" s="37"/>
      <c r="N48" s="36"/>
    </row>
    <row r="49" s="2" customFormat="1" ht="18" customHeight="1" spans="1:14">
      <c r="A49" s="21" t="s">
        <v>80</v>
      </c>
      <c r="B49" s="22" t="s">
        <v>81</v>
      </c>
      <c r="C49" s="23"/>
      <c r="D49" s="24"/>
      <c r="E49" s="26"/>
      <c r="F49" s="26"/>
      <c r="G49" s="26"/>
      <c r="H49" s="26"/>
      <c r="I49" s="26"/>
      <c r="J49" s="26"/>
      <c r="K49" s="26"/>
      <c r="L49" s="37"/>
      <c r="M49" s="37"/>
      <c r="N49" s="36"/>
    </row>
    <row r="50" s="2" customFormat="1" ht="18" customHeight="1" spans="1:14">
      <c r="A50" s="21" t="s">
        <v>82</v>
      </c>
      <c r="B50" s="22" t="s">
        <v>83</v>
      </c>
      <c r="C50" s="23"/>
      <c r="D50" s="24"/>
      <c r="E50" s="26"/>
      <c r="F50" s="26"/>
      <c r="G50" s="26"/>
      <c r="H50" s="26"/>
      <c r="I50" s="26"/>
      <c r="J50" s="26"/>
      <c r="K50" s="26"/>
      <c r="L50" s="37"/>
      <c r="M50" s="37"/>
      <c r="N50" s="36"/>
    </row>
    <row r="51" s="2" customFormat="1" ht="18" customHeight="1" spans="1:14">
      <c r="A51" s="21" t="s">
        <v>84</v>
      </c>
      <c r="B51" s="22" t="s">
        <v>85</v>
      </c>
      <c r="C51" s="23"/>
      <c r="D51" s="24"/>
      <c r="E51" s="26"/>
      <c r="F51" s="26"/>
      <c r="G51" s="26"/>
      <c r="H51" s="26"/>
      <c r="I51" s="26"/>
      <c r="J51" s="26"/>
      <c r="K51" s="26"/>
      <c r="L51" s="37"/>
      <c r="M51" s="37"/>
      <c r="N51" s="36"/>
    </row>
    <row r="52" s="2" customFormat="1" ht="18" customHeight="1" spans="1:14">
      <c r="A52" s="21" t="s">
        <v>86</v>
      </c>
      <c r="B52" s="22" t="s">
        <v>87</v>
      </c>
      <c r="C52" s="23"/>
      <c r="D52" s="24"/>
      <c r="E52" s="26"/>
      <c r="F52" s="26"/>
      <c r="G52" s="26"/>
      <c r="H52" s="26"/>
      <c r="I52" s="26"/>
      <c r="J52" s="26"/>
      <c r="K52" s="26"/>
      <c r="L52" s="37"/>
      <c r="M52" s="37"/>
      <c r="N52" s="36"/>
    </row>
    <row r="53" s="2" customFormat="1" ht="18" customHeight="1" spans="1:14">
      <c r="A53" s="21" t="s">
        <v>88</v>
      </c>
      <c r="B53" s="22" t="s">
        <v>89</v>
      </c>
      <c r="C53" s="23"/>
      <c r="D53" s="24"/>
      <c r="E53" s="26"/>
      <c r="F53" s="26"/>
      <c r="G53" s="26"/>
      <c r="H53" s="26"/>
      <c r="I53" s="26"/>
      <c r="J53" s="26"/>
      <c r="K53" s="26"/>
      <c r="L53" s="37"/>
      <c r="M53" s="37"/>
      <c r="N53" s="36"/>
    </row>
    <row r="54" s="2" customFormat="1" ht="18" customHeight="1" spans="1:14">
      <c r="A54" s="21" t="s">
        <v>90</v>
      </c>
      <c r="B54" s="22" t="s">
        <v>91</v>
      </c>
      <c r="C54" s="23"/>
      <c r="D54" s="24"/>
      <c r="E54" s="26"/>
      <c r="F54" s="26"/>
      <c r="G54" s="26"/>
      <c r="H54" s="26"/>
      <c r="I54" s="26"/>
      <c r="J54" s="26"/>
      <c r="K54" s="26"/>
      <c r="L54" s="37"/>
      <c r="M54" s="37"/>
      <c r="N54" s="36"/>
    </row>
    <row r="55" s="2" customFormat="1" ht="18" customHeight="1" spans="1:14">
      <c r="A55" s="21" t="s">
        <v>92</v>
      </c>
      <c r="B55" s="22" t="s">
        <v>93</v>
      </c>
      <c r="C55" s="23"/>
      <c r="D55" s="24">
        <f>SUM(E55:M55)</f>
        <v>81</v>
      </c>
      <c r="E55" s="26"/>
      <c r="F55" s="26"/>
      <c r="G55" s="26"/>
      <c r="H55" s="26"/>
      <c r="I55" s="26"/>
      <c r="J55" s="26"/>
      <c r="K55" s="26">
        <v>81</v>
      </c>
      <c r="L55" s="37"/>
      <c r="M55" s="37"/>
      <c r="N55" s="36"/>
    </row>
    <row r="56" s="2" customFormat="1" ht="18" customHeight="1" spans="1:14">
      <c r="A56" s="21" t="s">
        <v>94</v>
      </c>
      <c r="B56" s="22" t="s">
        <v>95</v>
      </c>
      <c r="C56" s="23"/>
      <c r="D56" s="24"/>
      <c r="E56" s="26"/>
      <c r="F56" s="26"/>
      <c r="G56" s="26"/>
      <c r="H56" s="26"/>
      <c r="I56" s="26"/>
      <c r="J56" s="26"/>
      <c r="K56" s="26"/>
      <c r="L56" s="37"/>
      <c r="M56" s="37"/>
      <c r="N56" s="36"/>
    </row>
    <row r="57" s="2" customFormat="1" ht="18" customHeight="1" spans="1:14">
      <c r="A57" s="21" t="s">
        <v>96</v>
      </c>
      <c r="B57" s="22" t="s">
        <v>97</v>
      </c>
      <c r="C57" s="23"/>
      <c r="D57" s="24"/>
      <c r="E57" s="26"/>
      <c r="F57" s="26"/>
      <c r="G57" s="26"/>
      <c r="H57" s="26"/>
      <c r="I57" s="26"/>
      <c r="J57" s="26"/>
      <c r="K57" s="26"/>
      <c r="L57" s="37"/>
      <c r="M57" s="37"/>
      <c r="N57" s="36"/>
    </row>
    <row r="58" s="2" customFormat="1" ht="18" customHeight="1" spans="2:14">
      <c r="B58" s="19" t="s">
        <v>98</v>
      </c>
      <c r="C58" s="25">
        <f t="shared" ref="C58:M58" si="21">C59+C60</f>
        <v>0</v>
      </c>
      <c r="D58" s="20">
        <f t="shared" si="21"/>
        <v>80</v>
      </c>
      <c r="E58" s="20">
        <f t="shared" si="21"/>
        <v>0</v>
      </c>
      <c r="F58" s="20">
        <f t="shared" si="21"/>
        <v>0</v>
      </c>
      <c r="G58" s="20">
        <f t="shared" si="21"/>
        <v>80</v>
      </c>
      <c r="H58" s="20">
        <f t="shared" si="21"/>
        <v>0</v>
      </c>
      <c r="I58" s="20">
        <f t="shared" si="21"/>
        <v>0</v>
      </c>
      <c r="J58" s="20">
        <f t="shared" si="21"/>
        <v>0</v>
      </c>
      <c r="K58" s="20">
        <f t="shared" si="21"/>
        <v>0</v>
      </c>
      <c r="L58" s="20">
        <f t="shared" si="21"/>
        <v>0</v>
      </c>
      <c r="M58" s="20">
        <f t="shared" si="21"/>
        <v>0</v>
      </c>
      <c r="N58" s="35"/>
    </row>
    <row r="59" s="2" customFormat="1" ht="18" customHeight="1" spans="1:14">
      <c r="A59" s="21" t="s">
        <v>99</v>
      </c>
      <c r="B59" s="22" t="s">
        <v>100</v>
      </c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36"/>
    </row>
    <row r="60" s="2" customFormat="1" ht="18" customHeight="1" spans="2:14">
      <c r="B60" s="19" t="s">
        <v>101</v>
      </c>
      <c r="C60" s="20">
        <f t="shared" ref="C60:M60" si="22">C61+C62</f>
        <v>0</v>
      </c>
      <c r="D60" s="20">
        <f t="shared" si="22"/>
        <v>80</v>
      </c>
      <c r="E60" s="20">
        <f t="shared" si="22"/>
        <v>0</v>
      </c>
      <c r="F60" s="20">
        <f t="shared" si="22"/>
        <v>0</v>
      </c>
      <c r="G60" s="20">
        <f t="shared" si="22"/>
        <v>80</v>
      </c>
      <c r="H60" s="20">
        <f t="shared" si="22"/>
        <v>0</v>
      </c>
      <c r="I60" s="20">
        <f t="shared" si="22"/>
        <v>0</v>
      </c>
      <c r="J60" s="20">
        <f t="shared" si="22"/>
        <v>0</v>
      </c>
      <c r="K60" s="20">
        <f t="shared" si="22"/>
        <v>0</v>
      </c>
      <c r="L60" s="20">
        <f t="shared" si="22"/>
        <v>0</v>
      </c>
      <c r="M60" s="20">
        <f t="shared" si="22"/>
        <v>0</v>
      </c>
      <c r="N60" s="35"/>
    </row>
    <row r="61" s="2" customFormat="1" ht="18" customHeight="1" spans="2:14">
      <c r="B61" s="19" t="s">
        <v>30</v>
      </c>
      <c r="C61" s="20">
        <f t="shared" ref="C61:M61" si="23">SUM(C63:C64,C69)</f>
        <v>0</v>
      </c>
      <c r="D61" s="20">
        <f t="shared" si="23"/>
        <v>80</v>
      </c>
      <c r="E61" s="20">
        <f t="shared" si="23"/>
        <v>0</v>
      </c>
      <c r="F61" s="20">
        <f t="shared" si="23"/>
        <v>0</v>
      </c>
      <c r="G61" s="20">
        <f t="shared" si="23"/>
        <v>80</v>
      </c>
      <c r="H61" s="20">
        <f t="shared" si="23"/>
        <v>0</v>
      </c>
      <c r="I61" s="20">
        <f t="shared" si="23"/>
        <v>0</v>
      </c>
      <c r="J61" s="20">
        <f t="shared" si="23"/>
        <v>0</v>
      </c>
      <c r="K61" s="20">
        <f t="shared" si="23"/>
        <v>0</v>
      </c>
      <c r="L61" s="20">
        <f t="shared" si="23"/>
        <v>0</v>
      </c>
      <c r="M61" s="20">
        <f t="shared" si="23"/>
        <v>0</v>
      </c>
      <c r="N61" s="35"/>
    </row>
    <row r="62" s="2" customFormat="1" ht="18" customHeight="1" spans="2:14">
      <c r="B62" s="19" t="s">
        <v>31</v>
      </c>
      <c r="C62" s="20">
        <f t="shared" ref="C62:M62" si="24">SUM(C65:C68)</f>
        <v>0</v>
      </c>
      <c r="D62" s="20">
        <f t="shared" si="24"/>
        <v>0</v>
      </c>
      <c r="E62" s="20">
        <f t="shared" si="24"/>
        <v>0</v>
      </c>
      <c r="F62" s="20">
        <f t="shared" si="24"/>
        <v>0</v>
      </c>
      <c r="G62" s="20">
        <f t="shared" si="24"/>
        <v>0</v>
      </c>
      <c r="H62" s="20">
        <f t="shared" si="24"/>
        <v>0</v>
      </c>
      <c r="I62" s="20">
        <f t="shared" si="24"/>
        <v>0</v>
      </c>
      <c r="J62" s="20">
        <f t="shared" si="24"/>
        <v>0</v>
      </c>
      <c r="K62" s="20">
        <f t="shared" si="24"/>
        <v>0</v>
      </c>
      <c r="L62" s="20">
        <f t="shared" si="24"/>
        <v>0</v>
      </c>
      <c r="M62" s="20">
        <f t="shared" si="24"/>
        <v>0</v>
      </c>
      <c r="N62" s="35"/>
    </row>
    <row r="63" s="2" customFormat="1" ht="18" customHeight="1" spans="1:14">
      <c r="A63" s="21" t="s">
        <v>102</v>
      </c>
      <c r="B63" s="22" t="s">
        <v>103</v>
      </c>
      <c r="C63" s="23"/>
      <c r="D63" s="24"/>
      <c r="E63" s="26"/>
      <c r="F63" s="26"/>
      <c r="G63" s="26"/>
      <c r="H63" s="26"/>
      <c r="I63" s="26"/>
      <c r="J63" s="26"/>
      <c r="K63" s="26"/>
      <c r="L63" s="37"/>
      <c r="M63" s="37"/>
      <c r="N63" s="36"/>
    </row>
    <row r="64" s="2" customFormat="1" ht="18" customHeight="1" spans="1:14">
      <c r="A64" s="21" t="s">
        <v>104</v>
      </c>
      <c r="B64" s="22" t="s">
        <v>105</v>
      </c>
      <c r="C64" s="23"/>
      <c r="D64" s="24">
        <f>SUM(E64:M64)</f>
        <v>80</v>
      </c>
      <c r="E64" s="26"/>
      <c r="F64" s="26"/>
      <c r="G64" s="26">
        <v>80</v>
      </c>
      <c r="H64" s="26"/>
      <c r="I64" s="26"/>
      <c r="J64" s="26"/>
      <c r="K64" s="26"/>
      <c r="L64" s="37"/>
      <c r="M64" s="37"/>
      <c r="N64" s="36"/>
    </row>
    <row r="65" s="2" customFormat="1" ht="18" customHeight="1" spans="1:14">
      <c r="A65" s="21" t="s">
        <v>106</v>
      </c>
      <c r="B65" s="22" t="s">
        <v>107</v>
      </c>
      <c r="C65" s="23"/>
      <c r="D65" s="24"/>
      <c r="E65" s="26"/>
      <c r="F65" s="26"/>
      <c r="G65" s="26"/>
      <c r="H65" s="26"/>
      <c r="I65" s="26"/>
      <c r="J65" s="26"/>
      <c r="K65" s="26"/>
      <c r="L65" s="37"/>
      <c r="M65" s="37"/>
      <c r="N65" s="36"/>
    </row>
    <row r="66" s="2" customFormat="1" ht="18" customHeight="1" spans="1:14">
      <c r="A66" s="21" t="s">
        <v>108</v>
      </c>
      <c r="B66" s="22" t="s">
        <v>109</v>
      </c>
      <c r="C66" s="23"/>
      <c r="D66" s="24"/>
      <c r="E66" s="26"/>
      <c r="F66" s="26"/>
      <c r="G66" s="26"/>
      <c r="H66" s="26"/>
      <c r="I66" s="26"/>
      <c r="J66" s="26"/>
      <c r="K66" s="26"/>
      <c r="L66" s="37"/>
      <c r="M66" s="37"/>
      <c r="N66" s="36"/>
    </row>
    <row r="67" s="2" customFormat="1" ht="18" customHeight="1" spans="1:14">
      <c r="A67" s="21" t="s">
        <v>110</v>
      </c>
      <c r="B67" s="22" t="s">
        <v>111</v>
      </c>
      <c r="C67" s="23"/>
      <c r="D67" s="24"/>
      <c r="E67" s="26"/>
      <c r="F67" s="26"/>
      <c r="G67" s="26"/>
      <c r="H67" s="26"/>
      <c r="I67" s="26"/>
      <c r="J67" s="26"/>
      <c r="K67" s="26"/>
      <c r="L67" s="37"/>
      <c r="M67" s="37"/>
      <c r="N67" s="36"/>
    </row>
    <row r="68" s="2" customFormat="1" ht="18" customHeight="1" spans="1:14">
      <c r="A68" s="21" t="s">
        <v>112</v>
      </c>
      <c r="B68" s="22" t="s">
        <v>113</v>
      </c>
      <c r="C68" s="23"/>
      <c r="D68" s="24"/>
      <c r="E68" s="26"/>
      <c r="F68" s="26"/>
      <c r="G68" s="26"/>
      <c r="H68" s="26"/>
      <c r="I68" s="26"/>
      <c r="J68" s="26"/>
      <c r="K68" s="26"/>
      <c r="L68" s="37"/>
      <c r="M68" s="37"/>
      <c r="N68" s="36"/>
    </row>
    <row r="69" s="2" customFormat="1" ht="18" customHeight="1" spans="1:14">
      <c r="A69" s="27"/>
      <c r="B69" s="22" t="s">
        <v>114</v>
      </c>
      <c r="C69" s="23"/>
      <c r="D69" s="24"/>
      <c r="E69" s="26"/>
      <c r="F69" s="26"/>
      <c r="G69" s="26"/>
      <c r="H69" s="26"/>
      <c r="I69" s="26"/>
      <c r="J69" s="26"/>
      <c r="K69" s="26"/>
      <c r="L69" s="37"/>
      <c r="M69" s="37"/>
      <c r="N69" s="36"/>
    </row>
    <row r="70" s="2" customFormat="1" ht="18" customHeight="1" spans="2:14">
      <c r="B70" s="19" t="s">
        <v>115</v>
      </c>
      <c r="C70" s="25">
        <f t="shared" ref="C70:M70" si="25">C71+C72</f>
        <v>0</v>
      </c>
      <c r="D70" s="20">
        <f t="shared" si="25"/>
        <v>726</v>
      </c>
      <c r="E70" s="20">
        <f t="shared" si="25"/>
        <v>100</v>
      </c>
      <c r="F70" s="20">
        <f t="shared" si="25"/>
        <v>321</v>
      </c>
      <c r="G70" s="20">
        <f t="shared" si="25"/>
        <v>80</v>
      </c>
      <c r="H70" s="20">
        <f t="shared" si="25"/>
        <v>0</v>
      </c>
      <c r="I70" s="20">
        <f t="shared" si="25"/>
        <v>0</v>
      </c>
      <c r="J70" s="20">
        <f t="shared" si="25"/>
        <v>0</v>
      </c>
      <c r="K70" s="20">
        <f t="shared" si="25"/>
        <v>225</v>
      </c>
      <c r="L70" s="20">
        <f t="shared" si="25"/>
        <v>0</v>
      </c>
      <c r="M70" s="20">
        <f t="shared" si="25"/>
        <v>0</v>
      </c>
      <c r="N70" s="35"/>
    </row>
    <row r="71" s="2" customFormat="1" ht="18" customHeight="1" spans="1:14">
      <c r="A71" s="21" t="s">
        <v>116</v>
      </c>
      <c r="B71" s="22" t="s">
        <v>117</v>
      </c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36"/>
    </row>
    <row r="72" s="2" customFormat="1" ht="18" customHeight="1" spans="2:14">
      <c r="B72" s="19" t="s">
        <v>118</v>
      </c>
      <c r="C72" s="20">
        <f t="shared" ref="C72:M72" si="26">C73+C74</f>
        <v>0</v>
      </c>
      <c r="D72" s="20">
        <f t="shared" si="26"/>
        <v>726</v>
      </c>
      <c r="E72" s="20">
        <f t="shared" si="26"/>
        <v>100</v>
      </c>
      <c r="F72" s="20">
        <f t="shared" si="26"/>
        <v>321</v>
      </c>
      <c r="G72" s="20">
        <f t="shared" si="26"/>
        <v>80</v>
      </c>
      <c r="H72" s="20">
        <f t="shared" si="26"/>
        <v>0</v>
      </c>
      <c r="I72" s="20">
        <f t="shared" si="26"/>
        <v>0</v>
      </c>
      <c r="J72" s="20">
        <f t="shared" si="26"/>
        <v>0</v>
      </c>
      <c r="K72" s="20">
        <f t="shared" si="26"/>
        <v>225</v>
      </c>
      <c r="L72" s="20">
        <f t="shared" si="26"/>
        <v>0</v>
      </c>
      <c r="M72" s="20">
        <f t="shared" si="26"/>
        <v>0</v>
      </c>
      <c r="N72" s="35"/>
    </row>
    <row r="73" s="2" customFormat="1" ht="18" customHeight="1" spans="2:14">
      <c r="B73" s="19" t="s">
        <v>30</v>
      </c>
      <c r="C73" s="20">
        <f t="shared" ref="C73:M73" si="27">SUM(C75)</f>
        <v>0</v>
      </c>
      <c r="D73" s="20">
        <f t="shared" si="27"/>
        <v>100</v>
      </c>
      <c r="E73" s="20">
        <f t="shared" si="27"/>
        <v>100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0</v>
      </c>
      <c r="K73" s="20">
        <f t="shared" si="27"/>
        <v>0</v>
      </c>
      <c r="L73" s="20">
        <f t="shared" si="27"/>
        <v>0</v>
      </c>
      <c r="M73" s="20">
        <f t="shared" si="27"/>
        <v>0</v>
      </c>
      <c r="N73" s="35"/>
    </row>
    <row r="74" s="2" customFormat="1" ht="18" customHeight="1" spans="2:14">
      <c r="B74" s="19" t="s">
        <v>31</v>
      </c>
      <c r="C74" s="20">
        <f t="shared" ref="C74:M74" si="28">SUM(C76:C86)</f>
        <v>0</v>
      </c>
      <c r="D74" s="20">
        <f t="shared" si="28"/>
        <v>626</v>
      </c>
      <c r="E74" s="20">
        <f t="shared" si="28"/>
        <v>0</v>
      </c>
      <c r="F74" s="20">
        <f t="shared" si="28"/>
        <v>321</v>
      </c>
      <c r="G74" s="20">
        <f t="shared" si="28"/>
        <v>80</v>
      </c>
      <c r="H74" s="20">
        <f t="shared" si="28"/>
        <v>0</v>
      </c>
      <c r="I74" s="20">
        <f t="shared" si="28"/>
        <v>0</v>
      </c>
      <c r="J74" s="20">
        <f t="shared" si="28"/>
        <v>0</v>
      </c>
      <c r="K74" s="20">
        <f t="shared" si="28"/>
        <v>225</v>
      </c>
      <c r="L74" s="20">
        <f t="shared" si="28"/>
        <v>0</v>
      </c>
      <c r="M74" s="20">
        <f t="shared" si="28"/>
        <v>0</v>
      </c>
      <c r="N74" s="35"/>
    </row>
    <row r="75" s="2" customFormat="1" ht="18" customHeight="1" spans="1:14">
      <c r="A75" s="21" t="s">
        <v>119</v>
      </c>
      <c r="B75" s="22" t="s">
        <v>120</v>
      </c>
      <c r="C75" s="23"/>
      <c r="D75" s="24">
        <f>SUM(E75:M75)</f>
        <v>100</v>
      </c>
      <c r="E75" s="26">
        <v>100</v>
      </c>
      <c r="F75" s="26"/>
      <c r="G75" s="26"/>
      <c r="H75" s="26"/>
      <c r="I75" s="26"/>
      <c r="J75" s="26"/>
      <c r="K75" s="26"/>
      <c r="L75" s="37"/>
      <c r="M75" s="37"/>
      <c r="N75" s="36"/>
    </row>
    <row r="76" s="2" customFormat="1" ht="18" customHeight="1" spans="1:14">
      <c r="A76" s="21" t="s">
        <v>121</v>
      </c>
      <c r="B76" s="22" t="s">
        <v>122</v>
      </c>
      <c r="C76" s="23"/>
      <c r="D76" s="24">
        <f>SUM(E76:M76)</f>
        <v>147</v>
      </c>
      <c r="E76" s="26"/>
      <c r="F76" s="26">
        <v>67</v>
      </c>
      <c r="G76" s="26">
        <v>80</v>
      </c>
      <c r="H76" s="26"/>
      <c r="I76" s="26"/>
      <c r="J76" s="26"/>
      <c r="K76" s="26"/>
      <c r="L76" s="37"/>
      <c r="M76" s="37"/>
      <c r="N76" s="36"/>
    </row>
    <row r="77" s="2" customFormat="1" ht="18" customHeight="1" spans="1:14">
      <c r="A77" s="21" t="s">
        <v>123</v>
      </c>
      <c r="B77" s="22" t="s">
        <v>124</v>
      </c>
      <c r="C77" s="23"/>
      <c r="D77" s="24">
        <f>SUM(E77:M77)</f>
        <v>103</v>
      </c>
      <c r="E77" s="26"/>
      <c r="F77" s="26">
        <v>67</v>
      </c>
      <c r="G77" s="26"/>
      <c r="H77" s="26"/>
      <c r="I77" s="26"/>
      <c r="J77" s="26"/>
      <c r="K77" s="26">
        <v>36</v>
      </c>
      <c r="L77" s="37"/>
      <c r="M77" s="37"/>
      <c r="N77" s="36"/>
    </row>
    <row r="78" s="2" customFormat="1" ht="18" customHeight="1" spans="1:14">
      <c r="A78" s="21" t="s">
        <v>125</v>
      </c>
      <c r="B78" s="22" t="s">
        <v>126</v>
      </c>
      <c r="C78" s="23"/>
      <c r="D78" s="24">
        <f>SUM(E78:M78)</f>
        <v>148</v>
      </c>
      <c r="E78" s="26"/>
      <c r="F78" s="26">
        <v>67</v>
      </c>
      <c r="G78" s="26"/>
      <c r="H78" s="26"/>
      <c r="I78" s="26"/>
      <c r="J78" s="26"/>
      <c r="K78" s="26">
        <v>81</v>
      </c>
      <c r="L78" s="37"/>
      <c r="M78" s="37"/>
      <c r="N78" s="36"/>
    </row>
    <row r="79" s="2" customFormat="1" ht="18" customHeight="1" spans="1:14">
      <c r="A79" s="21" t="s">
        <v>127</v>
      </c>
      <c r="B79" s="22" t="s">
        <v>128</v>
      </c>
      <c r="C79" s="23"/>
      <c r="D79" s="24">
        <f>SUM(E79:M79)</f>
        <v>36</v>
      </c>
      <c r="E79" s="26"/>
      <c r="F79" s="26"/>
      <c r="G79" s="26"/>
      <c r="H79" s="26"/>
      <c r="I79" s="26"/>
      <c r="J79" s="26"/>
      <c r="K79" s="26">
        <v>36</v>
      </c>
      <c r="L79" s="37"/>
      <c r="M79" s="37"/>
      <c r="N79" s="36"/>
    </row>
    <row r="80" s="2" customFormat="1" ht="18" customHeight="1" spans="1:14">
      <c r="A80" s="21" t="s">
        <v>129</v>
      </c>
      <c r="B80" s="22" t="s">
        <v>130</v>
      </c>
      <c r="C80" s="23"/>
      <c r="D80" s="24"/>
      <c r="E80" s="26"/>
      <c r="F80" s="26"/>
      <c r="G80" s="26"/>
      <c r="H80" s="26"/>
      <c r="I80" s="26"/>
      <c r="J80" s="26"/>
      <c r="K80" s="26"/>
      <c r="L80" s="37"/>
      <c r="M80" s="37"/>
      <c r="N80" s="36"/>
    </row>
    <row r="81" s="2" customFormat="1" ht="18" customHeight="1" spans="1:14">
      <c r="A81" s="21" t="s">
        <v>131</v>
      </c>
      <c r="B81" s="22" t="s">
        <v>132</v>
      </c>
      <c r="C81" s="23"/>
      <c r="D81" s="24"/>
      <c r="E81" s="26"/>
      <c r="F81" s="26"/>
      <c r="G81" s="26"/>
      <c r="H81" s="26"/>
      <c r="I81" s="26"/>
      <c r="J81" s="26"/>
      <c r="K81" s="26"/>
      <c r="L81" s="37"/>
      <c r="M81" s="37"/>
      <c r="N81" s="36"/>
    </row>
    <row r="82" s="2" customFormat="1" ht="18" customHeight="1" spans="1:14">
      <c r="A82" s="21" t="s">
        <v>133</v>
      </c>
      <c r="B82" s="22" t="s">
        <v>134</v>
      </c>
      <c r="C82" s="23"/>
      <c r="D82" s="24"/>
      <c r="E82" s="26"/>
      <c r="F82" s="26"/>
      <c r="G82" s="26"/>
      <c r="H82" s="26"/>
      <c r="I82" s="26"/>
      <c r="J82" s="26"/>
      <c r="K82" s="26"/>
      <c r="L82" s="37"/>
      <c r="M82" s="37"/>
      <c r="N82" s="36"/>
    </row>
    <row r="83" s="2" customFormat="1" ht="18" customHeight="1" spans="1:14">
      <c r="A83" s="21" t="s">
        <v>135</v>
      </c>
      <c r="B83" s="22" t="s">
        <v>136</v>
      </c>
      <c r="C83" s="23"/>
      <c r="D83" s="24"/>
      <c r="E83" s="26"/>
      <c r="F83" s="26"/>
      <c r="G83" s="26"/>
      <c r="H83" s="26"/>
      <c r="I83" s="26"/>
      <c r="J83" s="26"/>
      <c r="K83" s="26"/>
      <c r="L83" s="37"/>
      <c r="M83" s="37"/>
      <c r="N83" s="36"/>
    </row>
    <row r="84" s="2" customFormat="1" ht="18" customHeight="1" spans="1:14">
      <c r="A84" s="21" t="s">
        <v>137</v>
      </c>
      <c r="B84" s="22" t="s">
        <v>138</v>
      </c>
      <c r="C84" s="23"/>
      <c r="D84" s="24"/>
      <c r="E84" s="26"/>
      <c r="F84" s="26"/>
      <c r="G84" s="26"/>
      <c r="H84" s="26"/>
      <c r="I84" s="26"/>
      <c r="J84" s="26"/>
      <c r="K84" s="26"/>
      <c r="L84" s="37"/>
      <c r="M84" s="37"/>
      <c r="N84" s="36"/>
    </row>
    <row r="85" s="2" customFormat="1" ht="18" customHeight="1" spans="1:14">
      <c r="A85" s="21" t="s">
        <v>139</v>
      </c>
      <c r="B85" s="22" t="s">
        <v>140</v>
      </c>
      <c r="C85" s="23"/>
      <c r="D85" s="24">
        <f>SUM(E85:M85)</f>
        <v>36</v>
      </c>
      <c r="E85" s="26"/>
      <c r="F85" s="26"/>
      <c r="G85" s="26"/>
      <c r="H85" s="26"/>
      <c r="I85" s="26"/>
      <c r="J85" s="26"/>
      <c r="K85" s="26">
        <v>36</v>
      </c>
      <c r="L85" s="37"/>
      <c r="M85" s="37"/>
      <c r="N85" s="36"/>
    </row>
    <row r="86" s="2" customFormat="1" ht="18" customHeight="1" spans="1:14">
      <c r="A86" s="21" t="s">
        <v>141</v>
      </c>
      <c r="B86" s="22" t="s">
        <v>142</v>
      </c>
      <c r="C86" s="23"/>
      <c r="D86" s="24">
        <f>SUM(E86:M86)</f>
        <v>156</v>
      </c>
      <c r="E86" s="26"/>
      <c r="F86" s="26">
        <v>120</v>
      </c>
      <c r="G86" s="26"/>
      <c r="H86" s="26"/>
      <c r="I86" s="26"/>
      <c r="J86" s="26"/>
      <c r="K86" s="26">
        <v>36</v>
      </c>
      <c r="L86" s="37"/>
      <c r="M86" s="37"/>
      <c r="N86" s="36"/>
    </row>
    <row r="87" s="2" customFormat="1" ht="18" customHeight="1" spans="2:14">
      <c r="B87" s="19" t="s">
        <v>143</v>
      </c>
      <c r="C87" s="25">
        <f t="shared" ref="C87:M87" si="29">C88+C89</f>
        <v>0</v>
      </c>
      <c r="D87" s="20">
        <f t="shared" si="29"/>
        <v>1091</v>
      </c>
      <c r="E87" s="20">
        <f t="shared" si="29"/>
        <v>0</v>
      </c>
      <c r="F87" s="20">
        <f t="shared" si="29"/>
        <v>300</v>
      </c>
      <c r="G87" s="20">
        <f t="shared" si="29"/>
        <v>0</v>
      </c>
      <c r="H87" s="20">
        <f t="shared" si="29"/>
        <v>0</v>
      </c>
      <c r="I87" s="20">
        <f t="shared" si="29"/>
        <v>0</v>
      </c>
      <c r="J87" s="20">
        <f t="shared" si="29"/>
        <v>224</v>
      </c>
      <c r="K87" s="20">
        <f t="shared" si="29"/>
        <v>567</v>
      </c>
      <c r="L87" s="20">
        <f t="shared" si="29"/>
        <v>0</v>
      </c>
      <c r="M87" s="20">
        <f t="shared" si="29"/>
        <v>0</v>
      </c>
      <c r="N87" s="35"/>
    </row>
    <row r="88" s="2" customFormat="1" ht="18" customHeight="1" spans="1:14">
      <c r="A88" s="21" t="s">
        <v>144</v>
      </c>
      <c r="B88" s="22" t="s">
        <v>145</v>
      </c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36"/>
    </row>
    <row r="89" s="2" customFormat="1" ht="18" customHeight="1" spans="2:14">
      <c r="B89" s="19" t="s">
        <v>146</v>
      </c>
      <c r="C89" s="20">
        <f t="shared" ref="C89:M89" si="30">C90+C91</f>
        <v>0</v>
      </c>
      <c r="D89" s="20">
        <f t="shared" si="30"/>
        <v>1091</v>
      </c>
      <c r="E89" s="20">
        <f t="shared" si="30"/>
        <v>0</v>
      </c>
      <c r="F89" s="20">
        <f t="shared" si="30"/>
        <v>300</v>
      </c>
      <c r="G89" s="20">
        <f t="shared" si="30"/>
        <v>0</v>
      </c>
      <c r="H89" s="20">
        <f t="shared" si="30"/>
        <v>0</v>
      </c>
      <c r="I89" s="20">
        <f t="shared" si="30"/>
        <v>0</v>
      </c>
      <c r="J89" s="20">
        <f t="shared" si="30"/>
        <v>224</v>
      </c>
      <c r="K89" s="20">
        <f t="shared" si="30"/>
        <v>567</v>
      </c>
      <c r="L89" s="20">
        <f t="shared" si="30"/>
        <v>0</v>
      </c>
      <c r="M89" s="20">
        <f t="shared" si="30"/>
        <v>0</v>
      </c>
      <c r="N89" s="35"/>
    </row>
    <row r="90" s="2" customFormat="1" ht="18" customHeight="1" spans="2:14">
      <c r="B90" s="19" t="s">
        <v>30</v>
      </c>
      <c r="C90" s="20">
        <f t="shared" ref="C90:M90" si="31">SUM(C92,C94,C97:C102,C104,C106,C107)</f>
        <v>0</v>
      </c>
      <c r="D90" s="20">
        <f t="shared" si="31"/>
        <v>351</v>
      </c>
      <c r="E90" s="20">
        <f t="shared" si="31"/>
        <v>0</v>
      </c>
      <c r="F90" s="20">
        <f t="shared" si="31"/>
        <v>0</v>
      </c>
      <c r="G90" s="20">
        <f t="shared" si="31"/>
        <v>0</v>
      </c>
      <c r="H90" s="20">
        <f t="shared" si="31"/>
        <v>0</v>
      </c>
      <c r="I90" s="20">
        <f t="shared" si="31"/>
        <v>0</v>
      </c>
      <c r="J90" s="20">
        <f t="shared" si="31"/>
        <v>0</v>
      </c>
      <c r="K90" s="20">
        <f t="shared" si="31"/>
        <v>351</v>
      </c>
      <c r="L90" s="20">
        <f t="shared" si="31"/>
        <v>0</v>
      </c>
      <c r="M90" s="20">
        <f t="shared" si="31"/>
        <v>0</v>
      </c>
      <c r="N90" s="35"/>
    </row>
    <row r="91" s="2" customFormat="1" ht="18" customHeight="1" spans="2:14">
      <c r="B91" s="19" t="s">
        <v>31</v>
      </c>
      <c r="C91" s="20">
        <f t="shared" ref="C91:M91" si="32">SUM(C93,C95:C96,C103,C105)</f>
        <v>0</v>
      </c>
      <c r="D91" s="20">
        <f t="shared" si="32"/>
        <v>740</v>
      </c>
      <c r="E91" s="20">
        <f t="shared" si="32"/>
        <v>0</v>
      </c>
      <c r="F91" s="20">
        <f t="shared" si="32"/>
        <v>300</v>
      </c>
      <c r="G91" s="20">
        <f t="shared" si="32"/>
        <v>0</v>
      </c>
      <c r="H91" s="20">
        <f t="shared" si="32"/>
        <v>0</v>
      </c>
      <c r="I91" s="20">
        <f t="shared" si="32"/>
        <v>0</v>
      </c>
      <c r="J91" s="20">
        <f t="shared" si="32"/>
        <v>224</v>
      </c>
      <c r="K91" s="20">
        <f t="shared" si="32"/>
        <v>216</v>
      </c>
      <c r="L91" s="20">
        <f t="shared" si="32"/>
        <v>0</v>
      </c>
      <c r="M91" s="20">
        <f t="shared" si="32"/>
        <v>0</v>
      </c>
      <c r="N91" s="35"/>
    </row>
    <row r="92" s="2" customFormat="1" ht="18" customHeight="1" spans="1:14">
      <c r="A92" s="21" t="s">
        <v>147</v>
      </c>
      <c r="B92" s="22" t="s">
        <v>148</v>
      </c>
      <c r="C92" s="23"/>
      <c r="D92" s="24"/>
      <c r="E92" s="26"/>
      <c r="F92" s="26"/>
      <c r="G92" s="26"/>
      <c r="H92" s="26"/>
      <c r="I92" s="26"/>
      <c r="J92" s="26"/>
      <c r="K92" s="26"/>
      <c r="L92" s="37"/>
      <c r="M92" s="37"/>
      <c r="N92" s="36"/>
    </row>
    <row r="93" s="2" customFormat="1" ht="18" customHeight="1" spans="1:14">
      <c r="A93" s="21" t="s">
        <v>149</v>
      </c>
      <c r="B93" s="22" t="s">
        <v>150</v>
      </c>
      <c r="C93" s="23"/>
      <c r="D93" s="24"/>
      <c r="E93" s="26"/>
      <c r="F93" s="26"/>
      <c r="G93" s="26"/>
      <c r="H93" s="26"/>
      <c r="I93" s="26"/>
      <c r="J93" s="26"/>
      <c r="K93" s="26"/>
      <c r="L93" s="37"/>
      <c r="M93" s="37"/>
      <c r="N93" s="36"/>
    </row>
    <row r="94" s="2" customFormat="1" ht="18" customHeight="1" spans="1:14">
      <c r="A94" s="21" t="s">
        <v>151</v>
      </c>
      <c r="B94" s="22" t="s">
        <v>152</v>
      </c>
      <c r="C94" s="23"/>
      <c r="D94" s="24"/>
      <c r="E94" s="26"/>
      <c r="F94" s="26"/>
      <c r="G94" s="26"/>
      <c r="H94" s="26"/>
      <c r="I94" s="26"/>
      <c r="J94" s="26"/>
      <c r="K94" s="26"/>
      <c r="L94" s="37"/>
      <c r="M94" s="37"/>
      <c r="N94" s="36"/>
    </row>
    <row r="95" s="2" customFormat="1" ht="18" customHeight="1" spans="1:14">
      <c r="A95" s="21" t="s">
        <v>153</v>
      </c>
      <c r="B95" s="22" t="s">
        <v>154</v>
      </c>
      <c r="C95" s="23"/>
      <c r="D95" s="24"/>
      <c r="E95" s="26"/>
      <c r="F95" s="26"/>
      <c r="G95" s="26"/>
      <c r="H95" s="26"/>
      <c r="I95" s="26"/>
      <c r="J95" s="26"/>
      <c r="K95" s="26"/>
      <c r="L95" s="37"/>
      <c r="M95" s="37"/>
      <c r="N95" s="36"/>
    </row>
    <row r="96" s="2" customFormat="1" ht="18" customHeight="1" spans="1:14">
      <c r="A96" s="21" t="s">
        <v>155</v>
      </c>
      <c r="B96" s="22" t="s">
        <v>156</v>
      </c>
      <c r="C96" s="23"/>
      <c r="D96" s="24"/>
      <c r="E96" s="26"/>
      <c r="F96" s="26"/>
      <c r="G96" s="26"/>
      <c r="H96" s="26"/>
      <c r="I96" s="26"/>
      <c r="J96" s="26"/>
      <c r="K96" s="26"/>
      <c r="L96" s="37"/>
      <c r="M96" s="37"/>
      <c r="N96" s="36"/>
    </row>
    <row r="97" s="2" customFormat="1" ht="18" customHeight="1" spans="1:14">
      <c r="A97" s="21" t="s">
        <v>157</v>
      </c>
      <c r="B97" s="22" t="s">
        <v>158</v>
      </c>
      <c r="C97" s="23"/>
      <c r="D97" s="24"/>
      <c r="E97" s="26"/>
      <c r="F97" s="26"/>
      <c r="G97" s="26"/>
      <c r="H97" s="26"/>
      <c r="I97" s="26"/>
      <c r="J97" s="26"/>
      <c r="K97" s="26"/>
      <c r="L97" s="37"/>
      <c r="M97" s="37"/>
      <c r="N97" s="36"/>
    </row>
    <row r="98" s="2" customFormat="1" ht="18" customHeight="1" spans="1:14">
      <c r="A98" s="21" t="s">
        <v>159</v>
      </c>
      <c r="B98" s="22" t="s">
        <v>160</v>
      </c>
      <c r="C98" s="23"/>
      <c r="D98" s="24"/>
      <c r="E98" s="26"/>
      <c r="F98" s="26"/>
      <c r="G98" s="26"/>
      <c r="H98" s="26"/>
      <c r="I98" s="26"/>
      <c r="J98" s="26"/>
      <c r="K98" s="26"/>
      <c r="L98" s="37"/>
      <c r="M98" s="37"/>
      <c r="N98" s="36"/>
    </row>
    <row r="99" s="2" customFormat="1" ht="18" customHeight="1" spans="1:14">
      <c r="A99" s="21" t="s">
        <v>161</v>
      </c>
      <c r="B99" s="22" t="s">
        <v>162</v>
      </c>
      <c r="C99" s="23"/>
      <c r="D99" s="24"/>
      <c r="E99" s="26"/>
      <c r="F99" s="26"/>
      <c r="G99" s="26"/>
      <c r="H99" s="26"/>
      <c r="I99" s="26"/>
      <c r="J99" s="26"/>
      <c r="K99" s="26"/>
      <c r="L99" s="37"/>
      <c r="M99" s="37"/>
      <c r="N99" s="36"/>
    </row>
    <row r="100" s="2" customFormat="1" ht="18" customHeight="1" spans="1:14">
      <c r="A100" s="21" t="s">
        <v>163</v>
      </c>
      <c r="B100" s="22" t="s">
        <v>164</v>
      </c>
      <c r="C100" s="23"/>
      <c r="D100" s="24">
        <f t="shared" ref="D100:D107" si="33">SUM(E100:M100)</f>
        <v>36</v>
      </c>
      <c r="E100" s="26"/>
      <c r="F100" s="26"/>
      <c r="G100" s="26"/>
      <c r="H100" s="26"/>
      <c r="I100" s="26"/>
      <c r="J100" s="26"/>
      <c r="K100" s="26">
        <v>36</v>
      </c>
      <c r="L100" s="37"/>
      <c r="M100" s="37"/>
      <c r="N100" s="36"/>
    </row>
    <row r="101" s="2" customFormat="1" ht="18" customHeight="1" spans="1:14">
      <c r="A101" s="21" t="s">
        <v>165</v>
      </c>
      <c r="B101" s="22" t="s">
        <v>166</v>
      </c>
      <c r="C101" s="23"/>
      <c r="D101" s="24">
        <f t="shared" si="33"/>
        <v>36</v>
      </c>
      <c r="E101" s="26"/>
      <c r="F101" s="26"/>
      <c r="G101" s="26"/>
      <c r="H101" s="26"/>
      <c r="I101" s="26"/>
      <c r="J101" s="26"/>
      <c r="K101" s="26">
        <v>36</v>
      </c>
      <c r="L101" s="37"/>
      <c r="M101" s="37"/>
      <c r="N101" s="36"/>
    </row>
    <row r="102" s="2" customFormat="1" ht="18" customHeight="1" spans="1:14">
      <c r="A102" s="21" t="s">
        <v>167</v>
      </c>
      <c r="B102" s="22" t="s">
        <v>168</v>
      </c>
      <c r="C102" s="23"/>
      <c r="D102" s="24">
        <f t="shared" si="33"/>
        <v>81</v>
      </c>
      <c r="E102" s="26"/>
      <c r="F102" s="26"/>
      <c r="G102" s="26"/>
      <c r="H102" s="26"/>
      <c r="I102" s="26"/>
      <c r="J102" s="26"/>
      <c r="K102" s="26">
        <v>81</v>
      </c>
      <c r="L102" s="37"/>
      <c r="M102" s="37"/>
      <c r="N102" s="36"/>
    </row>
    <row r="103" s="2" customFormat="1" ht="18" customHeight="1" spans="1:14">
      <c r="A103" s="21" t="s">
        <v>169</v>
      </c>
      <c r="B103" s="22" t="s">
        <v>170</v>
      </c>
      <c r="C103" s="23"/>
      <c r="D103" s="24">
        <f t="shared" si="33"/>
        <v>186</v>
      </c>
      <c r="E103" s="26"/>
      <c r="F103" s="26">
        <v>150</v>
      </c>
      <c r="G103" s="26"/>
      <c r="H103" s="26"/>
      <c r="I103" s="26"/>
      <c r="J103" s="26"/>
      <c r="K103" s="26">
        <v>36</v>
      </c>
      <c r="L103" s="37"/>
      <c r="M103" s="37"/>
      <c r="N103" s="36"/>
    </row>
    <row r="104" s="2" customFormat="1" ht="18" customHeight="1" spans="1:14">
      <c r="A104" s="21" t="s">
        <v>171</v>
      </c>
      <c r="B104" s="22" t="s">
        <v>172</v>
      </c>
      <c r="C104" s="23"/>
      <c r="D104" s="24">
        <f t="shared" si="33"/>
        <v>81</v>
      </c>
      <c r="E104" s="26"/>
      <c r="F104" s="26"/>
      <c r="G104" s="26"/>
      <c r="H104" s="26"/>
      <c r="I104" s="26"/>
      <c r="J104" s="26"/>
      <c r="K104" s="26">
        <v>81</v>
      </c>
      <c r="L104" s="37"/>
      <c r="M104" s="37"/>
      <c r="N104" s="36"/>
    </row>
    <row r="105" s="2" customFormat="1" ht="18" customHeight="1" spans="1:14">
      <c r="A105" s="21" t="s">
        <v>173</v>
      </c>
      <c r="B105" s="22" t="s">
        <v>174</v>
      </c>
      <c r="C105" s="23"/>
      <c r="D105" s="24">
        <f t="shared" si="33"/>
        <v>554</v>
      </c>
      <c r="E105" s="26"/>
      <c r="F105" s="26">
        <v>150</v>
      </c>
      <c r="G105" s="26"/>
      <c r="H105" s="26"/>
      <c r="I105" s="26"/>
      <c r="J105" s="26">
        <v>224</v>
      </c>
      <c r="K105" s="26">
        <v>180</v>
      </c>
      <c r="L105" s="37"/>
      <c r="M105" s="37"/>
      <c r="N105" s="36"/>
    </row>
    <row r="106" s="2" customFormat="1" ht="18" customHeight="1" spans="1:14">
      <c r="A106" s="21" t="s">
        <v>175</v>
      </c>
      <c r="B106" s="22" t="s">
        <v>176</v>
      </c>
      <c r="C106" s="23"/>
      <c r="D106" s="24">
        <f t="shared" si="33"/>
        <v>81</v>
      </c>
      <c r="E106" s="26"/>
      <c r="F106" s="26"/>
      <c r="G106" s="26"/>
      <c r="H106" s="26"/>
      <c r="I106" s="26"/>
      <c r="J106" s="26"/>
      <c r="K106" s="26">
        <v>81</v>
      </c>
      <c r="L106" s="37"/>
      <c r="M106" s="37"/>
      <c r="N106" s="36"/>
    </row>
    <row r="107" s="2" customFormat="1" ht="18" customHeight="1" spans="1:14">
      <c r="A107" s="21" t="s">
        <v>177</v>
      </c>
      <c r="B107" s="22" t="s">
        <v>178</v>
      </c>
      <c r="C107" s="23"/>
      <c r="D107" s="24">
        <f t="shared" si="33"/>
        <v>36</v>
      </c>
      <c r="E107" s="26"/>
      <c r="F107" s="26"/>
      <c r="G107" s="26"/>
      <c r="H107" s="26"/>
      <c r="I107" s="26"/>
      <c r="J107" s="26"/>
      <c r="K107" s="26">
        <v>36</v>
      </c>
      <c r="L107" s="37"/>
      <c r="M107" s="37"/>
      <c r="N107" s="36"/>
    </row>
    <row r="108" s="2" customFormat="1" ht="18" customHeight="1" spans="2:14">
      <c r="B108" s="19" t="s">
        <v>179</v>
      </c>
      <c r="C108" s="25">
        <f t="shared" ref="C108:M108" si="34">C109+C110</f>
        <v>0</v>
      </c>
      <c r="D108" s="20">
        <f t="shared" si="34"/>
        <v>588</v>
      </c>
      <c r="E108" s="20">
        <f t="shared" si="34"/>
        <v>0</v>
      </c>
      <c r="F108" s="20">
        <f t="shared" si="34"/>
        <v>390</v>
      </c>
      <c r="G108" s="20">
        <f t="shared" si="34"/>
        <v>0</v>
      </c>
      <c r="H108" s="20">
        <f t="shared" si="34"/>
        <v>0</v>
      </c>
      <c r="I108" s="20">
        <f t="shared" si="34"/>
        <v>0</v>
      </c>
      <c r="J108" s="20">
        <f t="shared" si="34"/>
        <v>0</v>
      </c>
      <c r="K108" s="20">
        <f t="shared" si="34"/>
        <v>198</v>
      </c>
      <c r="L108" s="20">
        <f t="shared" si="34"/>
        <v>0</v>
      </c>
      <c r="M108" s="20">
        <f t="shared" si="34"/>
        <v>0</v>
      </c>
      <c r="N108" s="35"/>
    </row>
    <row r="109" s="2" customFormat="1" ht="18" customHeight="1" spans="1:14">
      <c r="A109" s="21" t="s">
        <v>180</v>
      </c>
      <c r="B109" s="22" t="s">
        <v>181</v>
      </c>
      <c r="C109" s="23"/>
      <c r="D109" s="24">
        <f t="shared" ref="D109:D120" si="35">SUM(E109:M109)</f>
        <v>0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6"/>
    </row>
    <row r="110" s="2" customFormat="1" ht="18" customHeight="1" spans="2:14">
      <c r="B110" s="19" t="s">
        <v>182</v>
      </c>
      <c r="C110" s="20">
        <f t="shared" ref="C110:M110" si="36">C111+C112</f>
        <v>0</v>
      </c>
      <c r="D110" s="20">
        <f t="shared" si="36"/>
        <v>588</v>
      </c>
      <c r="E110" s="20">
        <f t="shared" si="36"/>
        <v>0</v>
      </c>
      <c r="F110" s="20">
        <f t="shared" si="36"/>
        <v>390</v>
      </c>
      <c r="G110" s="20">
        <f t="shared" si="36"/>
        <v>0</v>
      </c>
      <c r="H110" s="20">
        <f t="shared" si="36"/>
        <v>0</v>
      </c>
      <c r="I110" s="20">
        <f t="shared" si="36"/>
        <v>0</v>
      </c>
      <c r="J110" s="20">
        <f t="shared" si="36"/>
        <v>0</v>
      </c>
      <c r="K110" s="20">
        <f t="shared" si="36"/>
        <v>198</v>
      </c>
      <c r="L110" s="20">
        <f t="shared" si="36"/>
        <v>0</v>
      </c>
      <c r="M110" s="20">
        <f t="shared" si="36"/>
        <v>0</v>
      </c>
      <c r="N110" s="35"/>
    </row>
    <row r="111" s="2" customFormat="1" ht="18" customHeight="1" spans="2:14">
      <c r="B111" s="19" t="s">
        <v>30</v>
      </c>
      <c r="C111" s="20">
        <f t="shared" ref="C111:M111" si="37">C113</f>
        <v>0</v>
      </c>
      <c r="D111" s="20">
        <f t="shared" si="37"/>
        <v>231</v>
      </c>
      <c r="E111" s="20">
        <f t="shared" si="37"/>
        <v>0</v>
      </c>
      <c r="F111" s="20">
        <f t="shared" si="37"/>
        <v>150</v>
      </c>
      <c r="G111" s="20">
        <f t="shared" si="37"/>
        <v>0</v>
      </c>
      <c r="H111" s="20">
        <f t="shared" si="37"/>
        <v>0</v>
      </c>
      <c r="I111" s="20">
        <f t="shared" si="37"/>
        <v>0</v>
      </c>
      <c r="J111" s="20">
        <f t="shared" si="37"/>
        <v>0</v>
      </c>
      <c r="K111" s="20">
        <f t="shared" si="37"/>
        <v>81</v>
      </c>
      <c r="L111" s="20">
        <f t="shared" si="37"/>
        <v>0</v>
      </c>
      <c r="M111" s="20">
        <f t="shared" si="37"/>
        <v>0</v>
      </c>
      <c r="N111" s="35"/>
    </row>
    <row r="112" s="2" customFormat="1" ht="18" customHeight="1" spans="2:14">
      <c r="B112" s="19" t="s">
        <v>31</v>
      </c>
      <c r="C112" s="20">
        <f t="shared" ref="C112:M112" si="38">SUM(C114:C120)</f>
        <v>0</v>
      </c>
      <c r="D112" s="20">
        <f t="shared" si="38"/>
        <v>357</v>
      </c>
      <c r="E112" s="20">
        <f t="shared" si="38"/>
        <v>0</v>
      </c>
      <c r="F112" s="20">
        <f t="shared" si="38"/>
        <v>240</v>
      </c>
      <c r="G112" s="20">
        <f t="shared" si="38"/>
        <v>0</v>
      </c>
      <c r="H112" s="20">
        <f t="shared" si="38"/>
        <v>0</v>
      </c>
      <c r="I112" s="20">
        <f t="shared" si="38"/>
        <v>0</v>
      </c>
      <c r="J112" s="20">
        <f t="shared" si="38"/>
        <v>0</v>
      </c>
      <c r="K112" s="20">
        <f t="shared" si="38"/>
        <v>117</v>
      </c>
      <c r="L112" s="20">
        <f t="shared" si="38"/>
        <v>0</v>
      </c>
      <c r="M112" s="20">
        <f t="shared" si="38"/>
        <v>0</v>
      </c>
      <c r="N112" s="35"/>
    </row>
    <row r="113" s="2" customFormat="1" ht="18" customHeight="1" spans="1:14">
      <c r="A113" s="21" t="s">
        <v>183</v>
      </c>
      <c r="B113" s="22" t="s">
        <v>184</v>
      </c>
      <c r="C113" s="23"/>
      <c r="D113" s="24">
        <f t="shared" si="35"/>
        <v>231</v>
      </c>
      <c r="E113" s="26"/>
      <c r="F113" s="26">
        <v>150</v>
      </c>
      <c r="G113" s="26"/>
      <c r="H113" s="26"/>
      <c r="I113" s="26"/>
      <c r="J113" s="26"/>
      <c r="K113" s="26">
        <v>81</v>
      </c>
      <c r="L113" s="37"/>
      <c r="M113" s="37"/>
      <c r="N113" s="36"/>
    </row>
    <row r="114" s="2" customFormat="1" ht="18" customHeight="1" spans="1:14">
      <c r="A114" s="21" t="s">
        <v>185</v>
      </c>
      <c r="B114" s="22" t="s">
        <v>186</v>
      </c>
      <c r="C114" s="23"/>
      <c r="D114" s="24"/>
      <c r="E114" s="26"/>
      <c r="F114" s="26"/>
      <c r="G114" s="26"/>
      <c r="H114" s="26"/>
      <c r="I114" s="26"/>
      <c r="J114" s="26"/>
      <c r="K114" s="26"/>
      <c r="L114" s="37"/>
      <c r="M114" s="37"/>
      <c r="N114" s="36"/>
    </row>
    <row r="115" s="2" customFormat="1" ht="18" customHeight="1" spans="1:14">
      <c r="A115" s="21" t="s">
        <v>187</v>
      </c>
      <c r="B115" s="22" t="s">
        <v>188</v>
      </c>
      <c r="C115" s="23"/>
      <c r="D115" s="24"/>
      <c r="E115" s="26"/>
      <c r="F115" s="26"/>
      <c r="G115" s="26"/>
      <c r="H115" s="26"/>
      <c r="I115" s="26"/>
      <c r="J115" s="26"/>
      <c r="K115" s="26"/>
      <c r="L115" s="37"/>
      <c r="M115" s="37"/>
      <c r="N115" s="36"/>
    </row>
    <row r="116" s="2" customFormat="1" ht="18" customHeight="1" spans="1:14">
      <c r="A116" s="21" t="s">
        <v>189</v>
      </c>
      <c r="B116" s="22" t="s">
        <v>190</v>
      </c>
      <c r="C116" s="23"/>
      <c r="D116" s="24"/>
      <c r="E116" s="26"/>
      <c r="F116" s="26"/>
      <c r="G116" s="26"/>
      <c r="H116" s="26"/>
      <c r="I116" s="26"/>
      <c r="J116" s="26"/>
      <c r="K116" s="26"/>
      <c r="L116" s="37"/>
      <c r="M116" s="37"/>
      <c r="N116" s="36"/>
    </row>
    <row r="117" s="2" customFormat="1" ht="18" customHeight="1" spans="1:14">
      <c r="A117" s="21" t="s">
        <v>191</v>
      </c>
      <c r="B117" s="22" t="s">
        <v>192</v>
      </c>
      <c r="C117" s="23"/>
      <c r="D117" s="24">
        <f t="shared" si="35"/>
        <v>36</v>
      </c>
      <c r="E117" s="26"/>
      <c r="F117" s="26"/>
      <c r="G117" s="26"/>
      <c r="H117" s="26"/>
      <c r="I117" s="26"/>
      <c r="J117" s="26"/>
      <c r="K117" s="26">
        <v>36</v>
      </c>
      <c r="L117" s="37"/>
      <c r="M117" s="37"/>
      <c r="N117" s="36"/>
    </row>
    <row r="118" s="2" customFormat="1" ht="18" customHeight="1" spans="1:14">
      <c r="A118" s="21" t="s">
        <v>193</v>
      </c>
      <c r="B118" s="22" t="s">
        <v>194</v>
      </c>
      <c r="C118" s="23"/>
      <c r="D118" s="24">
        <f t="shared" si="35"/>
        <v>81</v>
      </c>
      <c r="E118" s="26"/>
      <c r="F118" s="26"/>
      <c r="G118" s="26"/>
      <c r="H118" s="26"/>
      <c r="I118" s="26"/>
      <c r="J118" s="26"/>
      <c r="K118" s="26">
        <v>81</v>
      </c>
      <c r="L118" s="37"/>
      <c r="M118" s="37"/>
      <c r="N118" s="36"/>
    </row>
    <row r="119" s="2" customFormat="1" ht="18" customHeight="1" spans="1:14">
      <c r="A119" s="21" t="s">
        <v>195</v>
      </c>
      <c r="B119" s="22" t="s">
        <v>196</v>
      </c>
      <c r="C119" s="23"/>
      <c r="D119" s="24">
        <f t="shared" si="35"/>
        <v>120</v>
      </c>
      <c r="E119" s="26"/>
      <c r="F119" s="26">
        <v>120</v>
      </c>
      <c r="G119" s="26"/>
      <c r="H119" s="26"/>
      <c r="I119" s="26"/>
      <c r="J119" s="26"/>
      <c r="K119" s="26"/>
      <c r="L119" s="37"/>
      <c r="M119" s="37"/>
      <c r="N119" s="36"/>
    </row>
    <row r="120" s="2" customFormat="1" ht="18" customHeight="1" spans="1:14">
      <c r="A120" s="21" t="s">
        <v>197</v>
      </c>
      <c r="B120" s="22" t="s">
        <v>198</v>
      </c>
      <c r="C120" s="23"/>
      <c r="D120" s="24">
        <f t="shared" si="35"/>
        <v>120</v>
      </c>
      <c r="E120" s="26"/>
      <c r="F120" s="26">
        <v>120</v>
      </c>
      <c r="G120" s="26"/>
      <c r="H120" s="26"/>
      <c r="I120" s="26"/>
      <c r="J120" s="26"/>
      <c r="K120" s="26"/>
      <c r="L120" s="37"/>
      <c r="M120" s="37"/>
      <c r="N120" s="36"/>
    </row>
    <row r="121" s="2" customFormat="1" ht="18" customHeight="1" spans="2:14">
      <c r="B121" s="19" t="s">
        <v>199</v>
      </c>
      <c r="C121" s="25">
        <f t="shared" ref="C121:M121" si="39">C122+C123</f>
        <v>0</v>
      </c>
      <c r="D121" s="20">
        <f t="shared" si="39"/>
        <v>452</v>
      </c>
      <c r="E121" s="20">
        <f t="shared" si="39"/>
        <v>0</v>
      </c>
      <c r="F121" s="20">
        <f t="shared" si="39"/>
        <v>0</v>
      </c>
      <c r="G121" s="20">
        <f t="shared" si="39"/>
        <v>80</v>
      </c>
      <c r="H121" s="20">
        <f t="shared" si="39"/>
        <v>0</v>
      </c>
      <c r="I121" s="20">
        <f t="shared" si="39"/>
        <v>300</v>
      </c>
      <c r="J121" s="20">
        <f t="shared" si="39"/>
        <v>0</v>
      </c>
      <c r="K121" s="20">
        <f t="shared" si="39"/>
        <v>72</v>
      </c>
      <c r="L121" s="20">
        <f t="shared" si="39"/>
        <v>0</v>
      </c>
      <c r="M121" s="20">
        <f t="shared" si="39"/>
        <v>0</v>
      </c>
      <c r="N121" s="35"/>
    </row>
    <row r="122" s="2" customFormat="1" ht="18" customHeight="1" spans="1:14">
      <c r="A122" s="21" t="s">
        <v>200</v>
      </c>
      <c r="B122" s="22" t="s">
        <v>201</v>
      </c>
      <c r="C122" s="23"/>
      <c r="D122" s="24">
        <f>SUM(E122:M122)</f>
        <v>0</v>
      </c>
      <c r="E122" s="24"/>
      <c r="F122" s="24"/>
      <c r="G122" s="24"/>
      <c r="H122" s="24"/>
      <c r="I122" s="24"/>
      <c r="J122" s="24"/>
      <c r="K122" s="24"/>
      <c r="L122" s="24"/>
      <c r="M122" s="24"/>
      <c r="N122" s="36"/>
    </row>
    <row r="123" s="2" customFormat="1" ht="18" customHeight="1" spans="2:14">
      <c r="B123" s="19" t="s">
        <v>202</v>
      </c>
      <c r="C123" s="20">
        <f t="shared" ref="C123:M123" si="40">C124+C125</f>
        <v>0</v>
      </c>
      <c r="D123" s="20">
        <f t="shared" si="40"/>
        <v>452</v>
      </c>
      <c r="E123" s="20">
        <f t="shared" si="40"/>
        <v>0</v>
      </c>
      <c r="F123" s="20">
        <f t="shared" si="40"/>
        <v>0</v>
      </c>
      <c r="G123" s="20">
        <f t="shared" si="40"/>
        <v>80</v>
      </c>
      <c r="H123" s="20">
        <f t="shared" si="40"/>
        <v>0</v>
      </c>
      <c r="I123" s="20">
        <f t="shared" si="40"/>
        <v>300</v>
      </c>
      <c r="J123" s="20">
        <f t="shared" si="40"/>
        <v>0</v>
      </c>
      <c r="K123" s="20">
        <f t="shared" si="40"/>
        <v>72</v>
      </c>
      <c r="L123" s="20">
        <f t="shared" si="40"/>
        <v>0</v>
      </c>
      <c r="M123" s="20">
        <f t="shared" si="40"/>
        <v>0</v>
      </c>
      <c r="N123" s="35"/>
    </row>
    <row r="124" s="2" customFormat="1" ht="18" customHeight="1" spans="2:14">
      <c r="B124" s="19" t="s">
        <v>30</v>
      </c>
      <c r="C124" s="20">
        <f t="shared" ref="C124:M124" si="41">C126+C129</f>
        <v>0</v>
      </c>
      <c r="D124" s="20">
        <f t="shared" si="41"/>
        <v>0</v>
      </c>
      <c r="E124" s="20">
        <f t="shared" si="41"/>
        <v>0</v>
      </c>
      <c r="F124" s="20">
        <f t="shared" si="41"/>
        <v>0</v>
      </c>
      <c r="G124" s="20">
        <f t="shared" si="41"/>
        <v>0</v>
      </c>
      <c r="H124" s="20">
        <f t="shared" si="41"/>
        <v>0</v>
      </c>
      <c r="I124" s="20">
        <f t="shared" si="41"/>
        <v>0</v>
      </c>
      <c r="J124" s="20">
        <f t="shared" si="41"/>
        <v>0</v>
      </c>
      <c r="K124" s="20">
        <f t="shared" si="41"/>
        <v>0</v>
      </c>
      <c r="L124" s="20">
        <f t="shared" si="41"/>
        <v>0</v>
      </c>
      <c r="M124" s="20">
        <f t="shared" si="41"/>
        <v>0</v>
      </c>
      <c r="N124" s="35"/>
    </row>
    <row r="125" s="2" customFormat="1" ht="18" customHeight="1" spans="2:14">
      <c r="B125" s="19" t="s">
        <v>31</v>
      </c>
      <c r="C125" s="20">
        <f t="shared" ref="C125:M125" si="42">SUM(C127:C128,C130:C135)</f>
        <v>0</v>
      </c>
      <c r="D125" s="20">
        <f t="shared" si="42"/>
        <v>452</v>
      </c>
      <c r="E125" s="20">
        <f t="shared" si="42"/>
        <v>0</v>
      </c>
      <c r="F125" s="20">
        <f t="shared" si="42"/>
        <v>0</v>
      </c>
      <c r="G125" s="20">
        <f t="shared" si="42"/>
        <v>80</v>
      </c>
      <c r="H125" s="20">
        <f t="shared" si="42"/>
        <v>0</v>
      </c>
      <c r="I125" s="20">
        <f t="shared" si="42"/>
        <v>300</v>
      </c>
      <c r="J125" s="20">
        <f t="shared" si="42"/>
        <v>0</v>
      </c>
      <c r="K125" s="20">
        <f t="shared" si="42"/>
        <v>72</v>
      </c>
      <c r="L125" s="20">
        <f t="shared" si="42"/>
        <v>0</v>
      </c>
      <c r="M125" s="20">
        <f t="shared" si="42"/>
        <v>0</v>
      </c>
      <c r="N125" s="35"/>
    </row>
    <row r="126" s="2" customFormat="1" ht="18" customHeight="1" spans="1:14">
      <c r="A126" s="21" t="s">
        <v>203</v>
      </c>
      <c r="B126" s="22" t="s">
        <v>204</v>
      </c>
      <c r="C126" s="23"/>
      <c r="D126" s="24"/>
      <c r="E126" s="26"/>
      <c r="F126" s="26"/>
      <c r="G126" s="26"/>
      <c r="H126" s="26"/>
      <c r="I126" s="26"/>
      <c r="J126" s="26"/>
      <c r="K126" s="26"/>
      <c r="L126" s="37"/>
      <c r="M126" s="37"/>
      <c r="N126" s="36"/>
    </row>
    <row r="127" s="2" customFormat="1" ht="18" customHeight="1" spans="1:14">
      <c r="A127" s="21" t="s">
        <v>205</v>
      </c>
      <c r="B127" s="22" t="s">
        <v>206</v>
      </c>
      <c r="C127" s="23"/>
      <c r="D127" s="24"/>
      <c r="E127" s="26"/>
      <c r="F127" s="26"/>
      <c r="G127" s="26"/>
      <c r="H127" s="26"/>
      <c r="I127" s="26"/>
      <c r="J127" s="26"/>
      <c r="K127" s="26"/>
      <c r="L127" s="37"/>
      <c r="M127" s="37"/>
      <c r="N127" s="36"/>
    </row>
    <row r="128" s="2" customFormat="1" ht="18" customHeight="1" spans="1:14">
      <c r="A128" s="21" t="s">
        <v>207</v>
      </c>
      <c r="B128" s="22" t="s">
        <v>208</v>
      </c>
      <c r="C128" s="23"/>
      <c r="D128" s="24">
        <f>SUM(E128:M128)</f>
        <v>80</v>
      </c>
      <c r="E128" s="26"/>
      <c r="F128" s="26"/>
      <c r="G128" s="26">
        <v>80</v>
      </c>
      <c r="H128" s="26"/>
      <c r="I128" s="26"/>
      <c r="J128" s="26"/>
      <c r="K128" s="26"/>
      <c r="L128" s="37"/>
      <c r="M128" s="37"/>
      <c r="N128" s="36"/>
    </row>
    <row r="129" s="2" customFormat="1" ht="18" customHeight="1" spans="1:14">
      <c r="A129" s="21" t="s">
        <v>209</v>
      </c>
      <c r="B129" s="22" t="s">
        <v>210</v>
      </c>
      <c r="C129" s="23"/>
      <c r="D129" s="24"/>
      <c r="E129" s="26"/>
      <c r="F129" s="26"/>
      <c r="G129" s="26"/>
      <c r="H129" s="26"/>
      <c r="I129" s="26"/>
      <c r="J129" s="26"/>
      <c r="K129" s="26"/>
      <c r="L129" s="37"/>
      <c r="M129" s="37"/>
      <c r="N129" s="36"/>
    </row>
    <row r="130" s="2" customFormat="1" ht="18" customHeight="1" spans="1:14">
      <c r="A130" s="21" t="s">
        <v>211</v>
      </c>
      <c r="B130" s="22" t="s">
        <v>212</v>
      </c>
      <c r="C130" s="23"/>
      <c r="D130" s="24"/>
      <c r="E130" s="26"/>
      <c r="F130" s="26"/>
      <c r="G130" s="26"/>
      <c r="H130" s="26"/>
      <c r="I130" s="26"/>
      <c r="J130" s="26"/>
      <c r="K130" s="26"/>
      <c r="L130" s="37"/>
      <c r="M130" s="37"/>
      <c r="N130" s="36"/>
    </row>
    <row r="131" s="2" customFormat="1" ht="18" customHeight="1" spans="1:14">
      <c r="A131" s="21" t="s">
        <v>213</v>
      </c>
      <c r="B131" s="22" t="s">
        <v>214</v>
      </c>
      <c r="C131" s="23"/>
      <c r="D131" s="24"/>
      <c r="E131" s="26"/>
      <c r="F131" s="26"/>
      <c r="G131" s="26"/>
      <c r="H131" s="26"/>
      <c r="I131" s="26"/>
      <c r="J131" s="26"/>
      <c r="K131" s="26"/>
      <c r="L131" s="37"/>
      <c r="M131" s="37"/>
      <c r="N131" s="36"/>
    </row>
    <row r="132" s="2" customFormat="1" ht="18" customHeight="1" spans="1:14">
      <c r="A132" s="21" t="s">
        <v>215</v>
      </c>
      <c r="B132" s="22" t="s">
        <v>216</v>
      </c>
      <c r="C132" s="23"/>
      <c r="D132" s="24"/>
      <c r="E132" s="26"/>
      <c r="F132" s="26"/>
      <c r="G132" s="26"/>
      <c r="H132" s="26"/>
      <c r="I132" s="26"/>
      <c r="J132" s="26"/>
      <c r="K132" s="26"/>
      <c r="L132" s="37"/>
      <c r="M132" s="37"/>
      <c r="N132" s="36"/>
    </row>
    <row r="133" s="2" customFormat="1" ht="18" customHeight="1" spans="1:14">
      <c r="A133" s="21" t="s">
        <v>217</v>
      </c>
      <c r="B133" s="22" t="s">
        <v>218</v>
      </c>
      <c r="C133" s="23"/>
      <c r="D133" s="24">
        <f>SUM(E133:M133)</f>
        <v>36</v>
      </c>
      <c r="E133" s="26"/>
      <c r="F133" s="26"/>
      <c r="G133" s="26"/>
      <c r="H133" s="26"/>
      <c r="I133" s="26"/>
      <c r="J133" s="26"/>
      <c r="K133" s="26">
        <v>36</v>
      </c>
      <c r="L133" s="37"/>
      <c r="M133" s="37"/>
      <c r="N133" s="36"/>
    </row>
    <row r="134" s="2" customFormat="1" ht="18" customHeight="1" spans="1:14">
      <c r="A134" s="21" t="s">
        <v>219</v>
      </c>
      <c r="B134" s="22" t="s">
        <v>220</v>
      </c>
      <c r="C134" s="23"/>
      <c r="D134" s="24">
        <f>SUM(E134:M134)</f>
        <v>36</v>
      </c>
      <c r="E134" s="26"/>
      <c r="F134" s="26"/>
      <c r="G134" s="26"/>
      <c r="H134" s="26"/>
      <c r="I134" s="26"/>
      <c r="J134" s="26"/>
      <c r="K134" s="26">
        <v>36</v>
      </c>
      <c r="L134" s="37"/>
      <c r="M134" s="37"/>
      <c r="N134" s="36"/>
    </row>
    <row r="135" s="2" customFormat="1" ht="23" customHeight="1" spans="1:14">
      <c r="A135" s="21" t="s">
        <v>221</v>
      </c>
      <c r="B135" s="22" t="s">
        <v>222</v>
      </c>
      <c r="C135" s="23"/>
      <c r="D135" s="24">
        <f>SUM(E135:M135)</f>
        <v>300</v>
      </c>
      <c r="E135" s="26"/>
      <c r="F135" s="26"/>
      <c r="G135" s="26"/>
      <c r="H135" s="26"/>
      <c r="I135" s="26">
        <v>300</v>
      </c>
      <c r="J135" s="26"/>
      <c r="K135" s="26"/>
      <c r="L135" s="37"/>
      <c r="M135" s="37"/>
      <c r="N135" s="36"/>
    </row>
    <row r="136" s="2" customFormat="1" ht="24" customHeight="1" spans="2:14">
      <c r="B136" s="19" t="s">
        <v>223</v>
      </c>
      <c r="C136" s="25">
        <f t="shared" ref="C136:M136" si="43">C137+C138</f>
        <v>0</v>
      </c>
      <c r="D136" s="20">
        <f t="shared" si="43"/>
        <v>729</v>
      </c>
      <c r="E136" s="20">
        <f t="shared" si="43"/>
        <v>0</v>
      </c>
      <c r="F136" s="20">
        <f t="shared" si="43"/>
        <v>385</v>
      </c>
      <c r="G136" s="20">
        <f t="shared" si="43"/>
        <v>0</v>
      </c>
      <c r="H136" s="20">
        <f t="shared" si="43"/>
        <v>200</v>
      </c>
      <c r="I136" s="20">
        <f t="shared" si="43"/>
        <v>0</v>
      </c>
      <c r="J136" s="20">
        <f t="shared" si="43"/>
        <v>0</v>
      </c>
      <c r="K136" s="20">
        <f t="shared" si="43"/>
        <v>144</v>
      </c>
      <c r="L136" s="20">
        <f t="shared" si="43"/>
        <v>0</v>
      </c>
      <c r="M136" s="20">
        <f t="shared" si="43"/>
        <v>0</v>
      </c>
      <c r="N136" s="35"/>
    </row>
    <row r="137" s="2" customFormat="1" ht="18" customHeight="1" spans="1:14">
      <c r="A137" s="21" t="s">
        <v>224</v>
      </c>
      <c r="B137" s="22" t="s">
        <v>225</v>
      </c>
      <c r="C137" s="23"/>
      <c r="D137" s="24">
        <f t="shared" ref="D137:D148" si="44">SUM(E137:M137)</f>
        <v>66</v>
      </c>
      <c r="E137" s="24"/>
      <c r="F137" s="24">
        <v>66</v>
      </c>
      <c r="G137" s="24"/>
      <c r="H137" s="24"/>
      <c r="I137" s="24"/>
      <c r="J137" s="24"/>
      <c r="K137" s="24"/>
      <c r="L137" s="24"/>
      <c r="M137" s="24"/>
      <c r="N137" s="36" t="s">
        <v>226</v>
      </c>
    </row>
    <row r="138" s="2" customFormat="1" ht="18" customHeight="1" spans="2:14">
      <c r="B138" s="19" t="s">
        <v>227</v>
      </c>
      <c r="C138" s="20">
        <f t="shared" ref="C138:M138" si="45">C139+C140</f>
        <v>0</v>
      </c>
      <c r="D138" s="20">
        <f t="shared" si="45"/>
        <v>663</v>
      </c>
      <c r="E138" s="20">
        <f t="shared" si="45"/>
        <v>0</v>
      </c>
      <c r="F138" s="20">
        <f t="shared" si="45"/>
        <v>319</v>
      </c>
      <c r="G138" s="20">
        <f t="shared" si="45"/>
        <v>0</v>
      </c>
      <c r="H138" s="20">
        <f t="shared" si="45"/>
        <v>200</v>
      </c>
      <c r="I138" s="20">
        <f t="shared" si="45"/>
        <v>0</v>
      </c>
      <c r="J138" s="20">
        <f t="shared" si="45"/>
        <v>0</v>
      </c>
      <c r="K138" s="20">
        <f t="shared" si="45"/>
        <v>144</v>
      </c>
      <c r="L138" s="20">
        <f t="shared" si="45"/>
        <v>0</v>
      </c>
      <c r="M138" s="20">
        <f t="shared" si="45"/>
        <v>0</v>
      </c>
      <c r="N138" s="35"/>
    </row>
    <row r="139" s="2" customFormat="1" ht="18" customHeight="1" spans="2:14">
      <c r="B139" s="19" t="s">
        <v>30</v>
      </c>
      <c r="C139" s="20">
        <f t="shared" ref="C139:M139" si="46">SUM(C141:C143,C146:C148)</f>
        <v>0</v>
      </c>
      <c r="D139" s="20">
        <f t="shared" si="46"/>
        <v>458</v>
      </c>
      <c r="E139" s="20">
        <f t="shared" si="46"/>
        <v>0</v>
      </c>
      <c r="F139" s="20">
        <f t="shared" si="46"/>
        <v>186</v>
      </c>
      <c r="G139" s="20">
        <f t="shared" si="46"/>
        <v>0</v>
      </c>
      <c r="H139" s="20">
        <f t="shared" si="46"/>
        <v>200</v>
      </c>
      <c r="I139" s="20">
        <f t="shared" si="46"/>
        <v>0</v>
      </c>
      <c r="J139" s="20">
        <f t="shared" si="46"/>
        <v>0</v>
      </c>
      <c r="K139" s="20">
        <f t="shared" si="46"/>
        <v>72</v>
      </c>
      <c r="L139" s="20">
        <f t="shared" si="46"/>
        <v>0</v>
      </c>
      <c r="M139" s="20">
        <f t="shared" si="46"/>
        <v>0</v>
      </c>
      <c r="N139" s="35"/>
    </row>
    <row r="140" s="2" customFormat="1" ht="18" customHeight="1" spans="2:14">
      <c r="B140" s="19" t="s">
        <v>31</v>
      </c>
      <c r="C140" s="20">
        <f t="shared" ref="C140:M140" si="47">SUM(C144:C145)</f>
        <v>0</v>
      </c>
      <c r="D140" s="20">
        <f t="shared" si="47"/>
        <v>205</v>
      </c>
      <c r="E140" s="20">
        <f t="shared" si="47"/>
        <v>0</v>
      </c>
      <c r="F140" s="20">
        <f t="shared" si="47"/>
        <v>133</v>
      </c>
      <c r="G140" s="20">
        <f t="shared" si="47"/>
        <v>0</v>
      </c>
      <c r="H140" s="20">
        <f t="shared" si="47"/>
        <v>0</v>
      </c>
      <c r="I140" s="20">
        <f t="shared" si="47"/>
        <v>0</v>
      </c>
      <c r="J140" s="20">
        <f t="shared" si="47"/>
        <v>0</v>
      </c>
      <c r="K140" s="20">
        <f t="shared" si="47"/>
        <v>72</v>
      </c>
      <c r="L140" s="20">
        <f t="shared" si="47"/>
        <v>0</v>
      </c>
      <c r="M140" s="20">
        <f t="shared" si="47"/>
        <v>0</v>
      </c>
      <c r="N140" s="35"/>
    </row>
    <row r="141" s="2" customFormat="1" ht="18" customHeight="1" spans="1:14">
      <c r="A141" s="21" t="s">
        <v>228</v>
      </c>
      <c r="B141" s="22" t="s">
        <v>229</v>
      </c>
      <c r="C141" s="23"/>
      <c r="D141" s="24">
        <f t="shared" si="44"/>
        <v>120</v>
      </c>
      <c r="E141" s="26"/>
      <c r="F141" s="26">
        <v>120</v>
      </c>
      <c r="G141" s="26"/>
      <c r="H141" s="26"/>
      <c r="I141" s="26"/>
      <c r="J141" s="26"/>
      <c r="K141" s="26"/>
      <c r="L141" s="37"/>
      <c r="M141" s="37"/>
      <c r="N141" s="36"/>
    </row>
    <row r="142" s="2" customFormat="1" ht="18" customHeight="1" spans="1:14">
      <c r="A142" s="21" t="s">
        <v>230</v>
      </c>
      <c r="B142" s="22" t="s">
        <v>231</v>
      </c>
      <c r="C142" s="23"/>
      <c r="D142" s="24"/>
      <c r="E142" s="26"/>
      <c r="F142" s="26"/>
      <c r="G142" s="26"/>
      <c r="H142" s="26"/>
      <c r="I142" s="26"/>
      <c r="J142" s="26"/>
      <c r="K142" s="26"/>
      <c r="L142" s="37"/>
      <c r="M142" s="37"/>
      <c r="N142" s="36"/>
    </row>
    <row r="143" s="2" customFormat="1" ht="18" customHeight="1" spans="1:14">
      <c r="A143" s="21" t="s">
        <v>232</v>
      </c>
      <c r="B143" s="22" t="s">
        <v>233</v>
      </c>
      <c r="C143" s="23"/>
      <c r="D143" s="24">
        <f t="shared" si="44"/>
        <v>200</v>
      </c>
      <c r="E143" s="26"/>
      <c r="F143" s="26"/>
      <c r="G143" s="26"/>
      <c r="H143" s="26">
        <v>200</v>
      </c>
      <c r="I143" s="26"/>
      <c r="J143" s="26"/>
      <c r="K143" s="26"/>
      <c r="L143" s="37"/>
      <c r="M143" s="37"/>
      <c r="N143" s="36"/>
    </row>
    <row r="144" s="2" customFormat="1" ht="18" customHeight="1" spans="1:14">
      <c r="A144" s="21" t="s">
        <v>234</v>
      </c>
      <c r="B144" s="22" t="s">
        <v>235</v>
      </c>
      <c r="C144" s="23"/>
      <c r="D144" s="24">
        <f t="shared" si="44"/>
        <v>103</v>
      </c>
      <c r="E144" s="26"/>
      <c r="F144" s="26">
        <v>67</v>
      </c>
      <c r="G144" s="26"/>
      <c r="H144" s="26"/>
      <c r="I144" s="26"/>
      <c r="J144" s="26"/>
      <c r="K144" s="26">
        <v>36</v>
      </c>
      <c r="L144" s="37"/>
      <c r="M144" s="37"/>
      <c r="N144" s="36"/>
    </row>
    <row r="145" s="2" customFormat="1" ht="18" customHeight="1" spans="1:14">
      <c r="A145" s="21" t="s">
        <v>236</v>
      </c>
      <c r="B145" s="22" t="s">
        <v>237</v>
      </c>
      <c r="C145" s="23"/>
      <c r="D145" s="24">
        <f t="shared" si="44"/>
        <v>102</v>
      </c>
      <c r="E145" s="26"/>
      <c r="F145" s="26">
        <v>66</v>
      </c>
      <c r="G145" s="26"/>
      <c r="H145" s="26"/>
      <c r="I145" s="26"/>
      <c r="J145" s="26"/>
      <c r="K145" s="26">
        <v>36</v>
      </c>
      <c r="L145" s="37"/>
      <c r="M145" s="37"/>
      <c r="N145" s="36"/>
    </row>
    <row r="146" s="2" customFormat="1" ht="18" customHeight="1" spans="1:14">
      <c r="A146" s="21" t="s">
        <v>238</v>
      </c>
      <c r="B146" s="22" t="s">
        <v>239</v>
      </c>
      <c r="C146" s="23"/>
      <c r="D146" s="24">
        <f t="shared" si="44"/>
        <v>36</v>
      </c>
      <c r="E146" s="26"/>
      <c r="F146" s="26"/>
      <c r="G146" s="26"/>
      <c r="H146" s="26"/>
      <c r="I146" s="26"/>
      <c r="J146" s="26"/>
      <c r="K146" s="26">
        <v>36</v>
      </c>
      <c r="L146" s="37"/>
      <c r="M146" s="37"/>
      <c r="N146" s="36"/>
    </row>
    <row r="147" s="2" customFormat="1" ht="18" customHeight="1" spans="1:14">
      <c r="A147" s="21" t="s">
        <v>240</v>
      </c>
      <c r="B147" s="22" t="s">
        <v>241</v>
      </c>
      <c r="C147" s="23"/>
      <c r="D147" s="24">
        <f t="shared" si="44"/>
        <v>36</v>
      </c>
      <c r="E147" s="26"/>
      <c r="F147" s="26"/>
      <c r="G147" s="26"/>
      <c r="H147" s="26"/>
      <c r="I147" s="26"/>
      <c r="J147" s="26"/>
      <c r="K147" s="26">
        <v>36</v>
      </c>
      <c r="L147" s="37"/>
      <c r="M147" s="37"/>
      <c r="N147" s="36"/>
    </row>
    <row r="148" s="2" customFormat="1" ht="18" customHeight="1" spans="1:14">
      <c r="A148" s="39" t="s">
        <v>242</v>
      </c>
      <c r="B148" s="40" t="s">
        <v>243</v>
      </c>
      <c r="C148" s="23"/>
      <c r="D148" s="24">
        <f t="shared" si="44"/>
        <v>66</v>
      </c>
      <c r="E148" s="26"/>
      <c r="F148" s="26">
        <v>66</v>
      </c>
      <c r="G148" s="26"/>
      <c r="H148" s="26"/>
      <c r="I148" s="26"/>
      <c r="J148" s="26"/>
      <c r="K148" s="26"/>
      <c r="L148" s="37"/>
      <c r="M148" s="37"/>
      <c r="N148" s="43"/>
    </row>
    <row r="149" s="1" customFormat="1" ht="18" customHeight="1" spans="1:14">
      <c r="A149" s="41" t="s">
        <v>244</v>
      </c>
      <c r="B149" s="19" t="s">
        <v>245</v>
      </c>
      <c r="C149" s="25">
        <f t="shared" ref="C149:M149" si="48">C150+C151</f>
        <v>0</v>
      </c>
      <c r="D149" s="25">
        <f t="shared" si="48"/>
        <v>0</v>
      </c>
      <c r="E149" s="25">
        <f t="shared" si="48"/>
        <v>0</v>
      </c>
      <c r="F149" s="25">
        <f t="shared" si="48"/>
        <v>0</v>
      </c>
      <c r="G149" s="25">
        <f t="shared" si="48"/>
        <v>0</v>
      </c>
      <c r="H149" s="25">
        <f t="shared" si="48"/>
        <v>0</v>
      </c>
      <c r="I149" s="25">
        <f t="shared" si="48"/>
        <v>0</v>
      </c>
      <c r="J149" s="25">
        <f t="shared" si="48"/>
        <v>0</v>
      </c>
      <c r="K149" s="25">
        <f t="shared" si="48"/>
        <v>0</v>
      </c>
      <c r="L149" s="25">
        <f t="shared" si="48"/>
        <v>0</v>
      </c>
      <c r="M149" s="25">
        <f t="shared" si="48"/>
        <v>0</v>
      </c>
      <c r="N149" s="35"/>
    </row>
    <row r="150" s="1" customFormat="1" ht="18" customHeight="1" spans="1:14">
      <c r="A150" s="42"/>
      <c r="B150" s="19" t="s">
        <v>246</v>
      </c>
      <c r="C150" s="25">
        <f t="shared" ref="C150:M150" si="49">C151+C152</f>
        <v>0</v>
      </c>
      <c r="D150" s="25">
        <f t="shared" si="49"/>
        <v>0</v>
      </c>
      <c r="E150" s="25">
        <f t="shared" si="49"/>
        <v>0</v>
      </c>
      <c r="F150" s="25">
        <f t="shared" si="49"/>
        <v>0</v>
      </c>
      <c r="G150" s="25">
        <f t="shared" si="49"/>
        <v>0</v>
      </c>
      <c r="H150" s="25">
        <f t="shared" si="49"/>
        <v>0</v>
      </c>
      <c r="I150" s="25">
        <f t="shared" si="49"/>
        <v>0</v>
      </c>
      <c r="J150" s="25">
        <f t="shared" si="49"/>
        <v>0</v>
      </c>
      <c r="K150" s="25">
        <f t="shared" si="49"/>
        <v>0</v>
      </c>
      <c r="L150" s="25">
        <f t="shared" si="49"/>
        <v>0</v>
      </c>
      <c r="M150" s="25">
        <f t="shared" si="49"/>
        <v>0</v>
      </c>
      <c r="N150" s="44"/>
    </row>
  </sheetData>
  <autoFilter ref="A4:S150">
    <extLst/>
  </autoFilter>
  <mergeCells count="6">
    <mergeCell ref="B2:N2"/>
    <mergeCell ref="D4:L4"/>
    <mergeCell ref="B4:B5"/>
    <mergeCell ref="C4:C5"/>
    <mergeCell ref="M4:M5"/>
    <mergeCell ref="N4:N5"/>
  </mergeCells>
  <printOptions horizontalCentered="1"/>
  <pageMargins left="0.354166666666667" right="0.156944444444444" top="0.432638888888889" bottom="0.393055555555556" header="0.354166666666667" footer="0.236111111111111"/>
  <pageSetup paperSize="9" scale="61" fitToHeight="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2019-04-05T06:27:00Z</dcterms:created>
  <dcterms:modified xsi:type="dcterms:W3CDTF">2019-06-20T04:08:05Z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