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1925"/>
  </bookViews>
  <sheets>
    <sheet name="附件1" sheetId="5" r:id="rId1"/>
  </sheets>
  <definedNames>
    <definedName name="_xlnm.Print_Titles" localSheetId="0">附件1!$4:$4</definedName>
  </definedNames>
  <calcPr calcId="144525"/>
</workbook>
</file>

<file path=xl/sharedStrings.xml><?xml version="1.0" encoding="utf-8"?>
<sst xmlns="http://schemas.openxmlformats.org/spreadsheetml/2006/main" count="152" uniqueCount="136">
  <si>
    <r>
      <rPr>
        <sz val="14"/>
        <rFont val="黑体"/>
        <charset val="134"/>
      </rPr>
      <t>附件</t>
    </r>
    <r>
      <rPr>
        <sz val="14"/>
        <rFont val="Times New Roman"/>
        <charset val="134"/>
      </rPr>
      <t>1</t>
    </r>
  </si>
  <si>
    <t>2021年省级财政坝区产值奖补资金安排情况表</t>
  </si>
  <si>
    <t>单位：万元</t>
  </si>
  <si>
    <t>单   位</t>
  </si>
  <si>
    <t>省级资金</t>
  </si>
  <si>
    <t>备 注</t>
  </si>
  <si>
    <t xml:space="preserve">      合      计</t>
  </si>
  <si>
    <t>省级主管部门合计</t>
  </si>
  <si>
    <t>*****</t>
  </si>
  <si>
    <t xml:space="preserve">         市州本级小计</t>
  </si>
  <si>
    <t xml:space="preserve">         县区级小计</t>
  </si>
  <si>
    <t xml:space="preserve">      非省直管区县小计</t>
  </si>
  <si>
    <t xml:space="preserve">   省直管县小计</t>
  </si>
  <si>
    <t xml:space="preserve">    贵阳市</t>
  </si>
  <si>
    <t xml:space="preserve">      贵阳市本级</t>
  </si>
  <si>
    <t xml:space="preserve">      贵阳市区县合计</t>
  </si>
  <si>
    <t xml:space="preserve">      其中：非省直管县小计</t>
  </si>
  <si>
    <t xml:space="preserve">            省直管县小计</t>
  </si>
  <si>
    <t xml:space="preserve">        乌当区</t>
  </si>
  <si>
    <t xml:space="preserve">        花溪区</t>
  </si>
  <si>
    <t xml:space="preserve">        白云区</t>
  </si>
  <si>
    <t xml:space="preserve">        南明区</t>
  </si>
  <si>
    <t xml:space="preserve">        云岩区</t>
  </si>
  <si>
    <t xml:space="preserve">        清镇市△</t>
  </si>
  <si>
    <t xml:space="preserve">        开阳县△</t>
  </si>
  <si>
    <t xml:space="preserve">        修文县△</t>
  </si>
  <si>
    <t xml:space="preserve">        息烽县△</t>
  </si>
  <si>
    <t xml:space="preserve">        观山湖区</t>
  </si>
  <si>
    <t xml:space="preserve">        贵阳经济技术开发区</t>
  </si>
  <si>
    <t xml:space="preserve">        贵阳综合保税区</t>
  </si>
  <si>
    <t xml:space="preserve">    六盘水市</t>
  </si>
  <si>
    <t xml:space="preserve">      六盘水市本级</t>
  </si>
  <si>
    <t xml:space="preserve">      六盘水市区县合计</t>
  </si>
  <si>
    <t xml:space="preserve">        六枝特区△</t>
  </si>
  <si>
    <t xml:space="preserve">        盘州市△</t>
  </si>
  <si>
    <t xml:space="preserve">        水城县△</t>
  </si>
  <si>
    <t xml:space="preserve">        钟山区</t>
  </si>
  <si>
    <t xml:space="preserve">    遵义市</t>
  </si>
  <si>
    <t xml:space="preserve">      遵义市本级</t>
  </si>
  <si>
    <t xml:space="preserve">      遵义市区县合计</t>
  </si>
  <si>
    <t xml:space="preserve">        红花岗区</t>
  </si>
  <si>
    <t xml:space="preserve">        汇川区</t>
  </si>
  <si>
    <t xml:space="preserve">        播州区</t>
  </si>
  <si>
    <t xml:space="preserve">        桐梓县△</t>
  </si>
  <si>
    <t xml:space="preserve">        绥阳县△</t>
  </si>
  <si>
    <t xml:space="preserve">        湄潭县△</t>
  </si>
  <si>
    <t xml:space="preserve">        凤冈县△</t>
  </si>
  <si>
    <t xml:space="preserve">        余庆县△</t>
  </si>
  <si>
    <t xml:space="preserve">        仁怀市△</t>
  </si>
  <si>
    <t xml:space="preserve">        赤水市△</t>
  </si>
  <si>
    <t xml:space="preserve">        习水县△</t>
  </si>
  <si>
    <t xml:space="preserve">        正安县△</t>
  </si>
  <si>
    <t xml:space="preserve">        道真仡佬族苗族自治县△</t>
  </si>
  <si>
    <t xml:space="preserve">        务川仡佬族苗族自治县△</t>
  </si>
  <si>
    <t xml:space="preserve">    安顺市</t>
  </si>
  <si>
    <t xml:space="preserve">      安顺市本级</t>
  </si>
  <si>
    <t xml:space="preserve">      安顺市区县合计</t>
  </si>
  <si>
    <t xml:space="preserve">        西秀区</t>
  </si>
  <si>
    <t xml:space="preserve">        平坝区</t>
  </si>
  <si>
    <t xml:space="preserve">        普定县△</t>
  </si>
  <si>
    <t xml:space="preserve">        镇宁布依族苗族自治县△</t>
  </si>
  <si>
    <t xml:space="preserve">        关岭布依族苗族自治县△</t>
  </si>
  <si>
    <t xml:space="preserve">        紫云苗族布依族自治县△</t>
  </si>
  <si>
    <t xml:space="preserve">        安顺经济技术开发区</t>
  </si>
  <si>
    <t xml:space="preserve">    黔南布依族苗族自治州</t>
  </si>
  <si>
    <t xml:space="preserve">      黔南布依族苗族自治州本级</t>
  </si>
  <si>
    <t xml:space="preserve">      黔南布依族苗族自治州区县合计</t>
  </si>
  <si>
    <t xml:space="preserve">        都匀市</t>
  </si>
  <si>
    <t xml:space="preserve">        独山县△</t>
  </si>
  <si>
    <t xml:space="preserve">        平塘县△</t>
  </si>
  <si>
    <t xml:space="preserve">        荔波县△</t>
  </si>
  <si>
    <t xml:space="preserve">        三都水族自治县△</t>
  </si>
  <si>
    <t xml:space="preserve">        福泉市△</t>
  </si>
  <si>
    <t xml:space="preserve">        瓮安县△</t>
  </si>
  <si>
    <t xml:space="preserve">        贵定县△</t>
  </si>
  <si>
    <t xml:space="preserve">        龙里县△</t>
  </si>
  <si>
    <t xml:space="preserve">        惠水县△</t>
  </si>
  <si>
    <t xml:space="preserve">        长顺县△</t>
  </si>
  <si>
    <t xml:space="preserve">        罗甸县△</t>
  </si>
  <si>
    <t xml:space="preserve">    黔东南苗族侗族自治州</t>
  </si>
  <si>
    <t xml:space="preserve">      黔东南苗族侗族自治州本级</t>
  </si>
  <si>
    <t xml:space="preserve">      黔东南苗族侗族自治州区县合计</t>
  </si>
  <si>
    <t xml:space="preserve">        凯里市</t>
  </si>
  <si>
    <t xml:space="preserve">        黄平县△</t>
  </si>
  <si>
    <t xml:space="preserve">        麻江县</t>
  </si>
  <si>
    <t xml:space="preserve">        丹寨县△</t>
  </si>
  <si>
    <t xml:space="preserve">        雷山县△</t>
  </si>
  <si>
    <t xml:space="preserve">        施秉县</t>
  </si>
  <si>
    <t xml:space="preserve">        镇远县</t>
  </si>
  <si>
    <t xml:space="preserve">        三穗县</t>
  </si>
  <si>
    <t xml:space="preserve">        岑巩县</t>
  </si>
  <si>
    <t xml:space="preserve">        天柱县</t>
  </si>
  <si>
    <t xml:space="preserve">        锦屏县</t>
  </si>
  <si>
    <t xml:space="preserve">        黎平县△</t>
  </si>
  <si>
    <t xml:space="preserve">        榕江县</t>
  </si>
  <si>
    <t xml:space="preserve">        从江县△</t>
  </si>
  <si>
    <t xml:space="preserve">        剑河县</t>
  </si>
  <si>
    <t xml:space="preserve">        台江县△</t>
  </si>
  <si>
    <t xml:space="preserve">    毕节市</t>
  </si>
  <si>
    <t xml:space="preserve">      毕节市本级</t>
  </si>
  <si>
    <t xml:space="preserve">      毕节市县合计</t>
  </si>
  <si>
    <t xml:space="preserve">        七星关区</t>
  </si>
  <si>
    <t xml:space="preserve">        大方县△</t>
  </si>
  <si>
    <t xml:space="preserve">        黔西县△</t>
  </si>
  <si>
    <t xml:space="preserve">        金沙县△</t>
  </si>
  <si>
    <t xml:space="preserve">        织金县△</t>
  </si>
  <si>
    <t xml:space="preserve">        纳雍县△</t>
  </si>
  <si>
    <t xml:space="preserve">        威宁彝族回族苗族自治县△</t>
  </si>
  <si>
    <t xml:space="preserve">        赫章县△</t>
  </si>
  <si>
    <t xml:space="preserve">    铜仁市</t>
  </si>
  <si>
    <t xml:space="preserve">      铜仁市本级</t>
  </si>
  <si>
    <t xml:space="preserve">      铜仁市区县合计</t>
  </si>
  <si>
    <t xml:space="preserve">        碧江区</t>
  </si>
  <si>
    <t xml:space="preserve">        松桃苗族自治县△</t>
  </si>
  <si>
    <t xml:space="preserve">        玉屏侗族自治县△</t>
  </si>
  <si>
    <t xml:space="preserve">        万山区</t>
  </si>
  <si>
    <t xml:space="preserve">        江口县△</t>
  </si>
  <si>
    <t xml:space="preserve">        石阡县△</t>
  </si>
  <si>
    <t xml:space="preserve">        印江土家族苗族自治县△</t>
  </si>
  <si>
    <t xml:space="preserve">        思南县△</t>
  </si>
  <si>
    <t xml:space="preserve">        德江县△</t>
  </si>
  <si>
    <t xml:space="preserve">        沿河土家族自治县△</t>
  </si>
  <si>
    <t xml:space="preserve">    黔西南布依族苗族自治州</t>
  </si>
  <si>
    <t xml:space="preserve">      黔西南布依族苗族自治州本级</t>
  </si>
  <si>
    <t>义龙新区</t>
  </si>
  <si>
    <t xml:space="preserve">      黔西南布依族苗族自治州区县合计</t>
  </si>
  <si>
    <t xml:space="preserve">        兴义市</t>
  </si>
  <si>
    <t xml:space="preserve">        兴仁市</t>
  </si>
  <si>
    <t xml:space="preserve">        贞丰县</t>
  </si>
  <si>
    <t xml:space="preserve">        册亨县△</t>
  </si>
  <si>
    <t xml:space="preserve">        望谟县△</t>
  </si>
  <si>
    <t xml:space="preserve">        普安县</t>
  </si>
  <si>
    <t xml:space="preserve">        晴隆县</t>
  </si>
  <si>
    <t xml:space="preserve">        安龙县</t>
  </si>
  <si>
    <t xml:space="preserve">   贵安新区</t>
  </si>
  <si>
    <t xml:space="preserve">   贵州双龙航空港经济区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</si>
</sst>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黑体"/>
      <charset val="134"/>
    </font>
    <font>
      <sz val="10"/>
      <name val="宋体"/>
      <charset val="134"/>
    </font>
    <font>
      <sz val="20"/>
      <name val="方正小标宋简体"/>
      <charset val="134"/>
    </font>
    <font>
      <sz val="11"/>
      <name val="宋体"/>
      <charset val="134"/>
    </font>
    <font>
      <sz val="14"/>
      <color theme="1"/>
      <name val="黑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sz val="14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5" fillId="16" borderId="10" applyNumberFormat="0" applyAlignment="0" applyProtection="0">
      <alignment vertical="center"/>
    </xf>
    <xf numFmtId="0" fontId="22" fillId="16" borderId="9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8" fillId="0" borderId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/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3" fontId="7" fillId="0" borderId="2" xfId="0" applyNumberFormat="1" applyFont="1" applyFill="1" applyBorder="1" applyAlignment="1" applyProtection="1">
      <alignment vertical="center"/>
    </xf>
    <xf numFmtId="176" fontId="7" fillId="0" borderId="2" xfId="0" applyNumberFormat="1" applyFont="1" applyFill="1" applyBorder="1" applyAlignment="1">
      <alignment horizontal="right" vertical="center"/>
    </xf>
    <xf numFmtId="176" fontId="8" fillId="0" borderId="2" xfId="0" applyNumberFormat="1" applyFont="1" applyFill="1" applyBorder="1" applyAlignment="1"/>
    <xf numFmtId="3" fontId="7" fillId="0" borderId="2" xfId="0" applyNumberFormat="1" applyFont="1" applyFill="1" applyBorder="1" applyAlignment="1" applyProtection="1">
      <alignment horizontal="center" vertical="center"/>
    </xf>
    <xf numFmtId="3" fontId="7" fillId="0" borderId="2" xfId="0" applyNumberFormat="1" applyFont="1" applyFill="1" applyBorder="1" applyAlignment="1" applyProtection="1">
      <alignment horizontal="left" vertical="center"/>
    </xf>
    <xf numFmtId="176" fontId="8" fillId="0" borderId="2" xfId="0" applyNumberFormat="1" applyFont="1" applyFill="1" applyBorder="1" applyAlignment="1">
      <alignment wrapText="1"/>
    </xf>
    <xf numFmtId="3" fontId="7" fillId="0" borderId="1" xfId="0" applyNumberFormat="1" applyFont="1" applyFill="1" applyBorder="1" applyAlignment="1" applyProtection="1">
      <alignment horizontal="left" vertical="center"/>
    </xf>
    <xf numFmtId="176" fontId="8" fillId="0" borderId="1" xfId="0" applyNumberFormat="1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1"/>
  <sheetViews>
    <sheetView tabSelected="1" view="pageBreakPreview" zoomScaleNormal="100" zoomScaleSheetLayoutView="100" workbookViewId="0">
      <selection activeCell="C156" sqref="C156"/>
    </sheetView>
  </sheetViews>
  <sheetFormatPr defaultColWidth="9" defaultRowHeight="13.5" outlineLevelCol="4"/>
  <cols>
    <col min="1" max="1" width="41.3666666666667" style="3" customWidth="1"/>
    <col min="2" max="2" width="22.725" style="4" customWidth="1"/>
    <col min="3" max="3" width="23.725" style="3" customWidth="1"/>
    <col min="4" max="16384" width="9" style="3"/>
  </cols>
  <sheetData>
    <row r="1" ht="25" customHeight="1" spans="1:3">
      <c r="A1" s="5" t="s">
        <v>0</v>
      </c>
      <c r="C1" s="6"/>
    </row>
    <row r="2" ht="47" customHeight="1" spans="1:3">
      <c r="A2" s="7" t="s">
        <v>1</v>
      </c>
      <c r="B2" s="8"/>
      <c r="C2" s="9"/>
    </row>
    <row r="3" customFormat="1" ht="25" customHeight="1" spans="1:5">
      <c r="A3" s="10"/>
      <c r="B3" s="4"/>
      <c r="C3" s="11" t="s">
        <v>2</v>
      </c>
      <c r="D3" s="3"/>
      <c r="E3" s="3"/>
    </row>
    <row r="4" s="1" customFormat="1" ht="25" customHeight="1" spans="1:5">
      <c r="A4" s="12" t="s">
        <v>3</v>
      </c>
      <c r="B4" s="13" t="s">
        <v>4</v>
      </c>
      <c r="C4" s="12" t="s">
        <v>5</v>
      </c>
      <c r="D4" s="14"/>
      <c r="E4" s="14"/>
    </row>
    <row r="5" s="2" customFormat="1" ht="21" customHeight="1" spans="1:3">
      <c r="A5" s="15" t="s">
        <v>6</v>
      </c>
      <c r="B5" s="16">
        <f>B8+B9+B6</f>
        <v>15184.1</v>
      </c>
      <c r="C5" s="17"/>
    </row>
    <row r="6" s="2" customFormat="1" ht="21" customHeight="1" spans="1:3">
      <c r="A6" s="15" t="s">
        <v>7</v>
      </c>
      <c r="B6" s="16"/>
      <c r="C6" s="17"/>
    </row>
    <row r="7" s="2" customFormat="1" ht="21" customHeight="1" spans="1:3">
      <c r="A7" s="15" t="s">
        <v>8</v>
      </c>
      <c r="B7" s="16"/>
      <c r="C7" s="17"/>
    </row>
    <row r="8" s="2" customFormat="1" ht="21" customHeight="1" spans="1:2">
      <c r="A8" s="15" t="s">
        <v>9</v>
      </c>
      <c r="B8" s="16">
        <f>B13+B30+B39+B58+B70+B87+B108+B121+B136+B148+B149</f>
        <v>550.31</v>
      </c>
    </row>
    <row r="9" s="2" customFormat="1" ht="21" customHeight="1" spans="1:3">
      <c r="A9" s="15" t="s">
        <v>10</v>
      </c>
      <c r="B9" s="16">
        <f t="shared" ref="B9:B14" si="0">B10+B11</f>
        <v>14633.79</v>
      </c>
      <c r="C9" s="17"/>
    </row>
    <row r="10" s="2" customFormat="1" ht="21" customHeight="1" spans="1:3">
      <c r="A10" s="18" t="s">
        <v>11</v>
      </c>
      <c r="B10" s="16">
        <f>B15+B32+B41+B60+B72+B89+B110+B123+B138</f>
        <v>3496.39</v>
      </c>
      <c r="C10" s="17"/>
    </row>
    <row r="11" s="2" customFormat="1" ht="21" customHeight="1" spans="1:3">
      <c r="A11" s="18" t="s">
        <v>12</v>
      </c>
      <c r="B11" s="16">
        <f>SUM(B16,B33,B42,B61,B73,B90,B111,B124,B139)</f>
        <v>11137.4</v>
      </c>
      <c r="C11" s="17"/>
    </row>
    <row r="12" s="2" customFormat="1" ht="21" hidden="1" customHeight="1" spans="1:3">
      <c r="A12" s="19" t="s">
        <v>13</v>
      </c>
      <c r="B12" s="16">
        <f t="shared" si="0"/>
        <v>0</v>
      </c>
      <c r="C12" s="17"/>
    </row>
    <row r="13" s="2" customFormat="1" ht="21" hidden="1" customHeight="1" spans="1:3">
      <c r="A13" s="19" t="s">
        <v>14</v>
      </c>
      <c r="B13" s="16"/>
      <c r="C13" s="17"/>
    </row>
    <row r="14" s="2" customFormat="1" ht="21" hidden="1" customHeight="1" spans="1:3">
      <c r="A14" s="19" t="s">
        <v>15</v>
      </c>
      <c r="B14" s="16">
        <f t="shared" si="0"/>
        <v>0</v>
      </c>
      <c r="C14" s="17"/>
    </row>
    <row r="15" s="2" customFormat="1" ht="21" hidden="1" customHeight="1" spans="1:3">
      <c r="A15" s="19" t="s">
        <v>16</v>
      </c>
      <c r="B15" s="16">
        <f>SUM(B17:B21)+B26+B27+B28</f>
        <v>0</v>
      </c>
      <c r="C15" s="17"/>
    </row>
    <row r="16" s="2" customFormat="1" ht="21" hidden="1" customHeight="1" spans="1:3">
      <c r="A16" s="19" t="s">
        <v>17</v>
      </c>
      <c r="B16" s="16"/>
      <c r="C16" s="17"/>
    </row>
    <row r="17" s="2" customFormat="1" ht="21" hidden="1" customHeight="1" spans="1:3">
      <c r="A17" s="19" t="s">
        <v>18</v>
      </c>
      <c r="B17" s="16"/>
      <c r="C17" s="17"/>
    </row>
    <row r="18" s="2" customFormat="1" ht="21" hidden="1" customHeight="1" spans="1:3">
      <c r="A18" s="19" t="s">
        <v>19</v>
      </c>
      <c r="B18" s="16"/>
      <c r="C18" s="17"/>
    </row>
    <row r="19" s="2" customFormat="1" ht="21" hidden="1" customHeight="1" spans="1:3">
      <c r="A19" s="19" t="s">
        <v>20</v>
      </c>
      <c r="B19" s="16"/>
      <c r="C19" s="17"/>
    </row>
    <row r="20" s="2" customFormat="1" ht="21" hidden="1" customHeight="1" spans="1:3">
      <c r="A20" s="19" t="s">
        <v>21</v>
      </c>
      <c r="B20" s="16"/>
      <c r="C20" s="17"/>
    </row>
    <row r="21" s="2" customFormat="1" ht="21" hidden="1" customHeight="1" spans="1:3">
      <c r="A21" s="19" t="s">
        <v>22</v>
      </c>
      <c r="B21" s="16"/>
      <c r="C21" s="17"/>
    </row>
    <row r="22" s="2" customFormat="1" ht="21" hidden="1" customHeight="1" spans="1:3">
      <c r="A22" s="19" t="s">
        <v>23</v>
      </c>
      <c r="B22" s="16"/>
      <c r="C22" s="17"/>
    </row>
    <row r="23" s="2" customFormat="1" ht="21" hidden="1" customHeight="1" spans="1:3">
      <c r="A23" s="19" t="s">
        <v>24</v>
      </c>
      <c r="B23" s="16"/>
      <c r="C23" s="17"/>
    </row>
    <row r="24" s="2" customFormat="1" ht="21" hidden="1" customHeight="1" spans="1:3">
      <c r="A24" s="19" t="s">
        <v>25</v>
      </c>
      <c r="B24" s="16"/>
      <c r="C24" s="17"/>
    </row>
    <row r="25" s="2" customFormat="1" ht="21" hidden="1" customHeight="1" spans="1:3">
      <c r="A25" s="19" t="s">
        <v>26</v>
      </c>
      <c r="B25" s="16"/>
      <c r="C25" s="17"/>
    </row>
    <row r="26" s="2" customFormat="1" ht="21" hidden="1" customHeight="1" spans="1:3">
      <c r="A26" s="19" t="s">
        <v>27</v>
      </c>
      <c r="B26" s="16"/>
      <c r="C26" s="17"/>
    </row>
    <row r="27" s="2" customFormat="1" ht="21" hidden="1" customHeight="1" spans="1:3">
      <c r="A27" s="19" t="s">
        <v>28</v>
      </c>
      <c r="B27" s="16"/>
      <c r="C27" s="17"/>
    </row>
    <row r="28" s="2" customFormat="1" ht="21" hidden="1" customHeight="1" spans="1:3">
      <c r="A28" s="19" t="s">
        <v>29</v>
      </c>
      <c r="B28" s="16"/>
      <c r="C28" s="17"/>
    </row>
    <row r="29" s="2" customFormat="1" ht="21" hidden="1" customHeight="1" spans="1:3">
      <c r="A29" s="19" t="s">
        <v>30</v>
      </c>
      <c r="B29" s="16">
        <f>B30+B31</f>
        <v>0</v>
      </c>
      <c r="C29" s="17"/>
    </row>
    <row r="30" s="2" customFormat="1" ht="21" hidden="1" customHeight="1" spans="1:3">
      <c r="A30" s="19" t="s">
        <v>31</v>
      </c>
      <c r="B30" s="16"/>
      <c r="C30" s="17"/>
    </row>
    <row r="31" s="2" customFormat="1" ht="21" hidden="1" customHeight="1" spans="1:3">
      <c r="A31" s="19" t="s">
        <v>32</v>
      </c>
      <c r="B31" s="16">
        <f>B32+B33</f>
        <v>0</v>
      </c>
      <c r="C31" s="17"/>
    </row>
    <row r="32" s="2" customFormat="1" ht="21" hidden="1" customHeight="1" spans="1:3">
      <c r="A32" s="19" t="s">
        <v>16</v>
      </c>
      <c r="B32" s="16"/>
      <c r="C32" s="17"/>
    </row>
    <row r="33" s="2" customFormat="1" ht="21" hidden="1" customHeight="1" spans="1:3">
      <c r="A33" s="19" t="s">
        <v>17</v>
      </c>
      <c r="B33" s="16">
        <f>SUM(B34:B36)</f>
        <v>0</v>
      </c>
      <c r="C33" s="17"/>
    </row>
    <row r="34" s="2" customFormat="1" ht="21" hidden="1" customHeight="1" spans="1:3">
      <c r="A34" s="19" t="s">
        <v>33</v>
      </c>
      <c r="B34" s="16"/>
      <c r="C34" s="17"/>
    </row>
    <row r="35" s="2" customFormat="1" ht="21" hidden="1" customHeight="1" spans="1:3">
      <c r="A35" s="19" t="s">
        <v>34</v>
      </c>
      <c r="B35" s="16"/>
      <c r="C35" s="17"/>
    </row>
    <row r="36" s="2" customFormat="1" ht="21" hidden="1" customHeight="1" spans="1:3">
      <c r="A36" s="19" t="s">
        <v>35</v>
      </c>
      <c r="B36" s="16"/>
      <c r="C36" s="17"/>
    </row>
    <row r="37" s="2" customFormat="1" ht="21" hidden="1" customHeight="1" spans="1:3">
      <c r="A37" s="19" t="s">
        <v>36</v>
      </c>
      <c r="B37" s="16"/>
      <c r="C37" s="17"/>
    </row>
    <row r="38" s="2" customFormat="1" ht="21" customHeight="1" spans="1:3">
      <c r="A38" s="19" t="s">
        <v>37</v>
      </c>
      <c r="B38" s="16">
        <f>B39+B40</f>
        <v>2906.42</v>
      </c>
      <c r="C38" s="17"/>
    </row>
    <row r="39" s="2" customFormat="1" ht="21" customHeight="1" spans="1:3">
      <c r="A39" s="19" t="s">
        <v>38</v>
      </c>
      <c r="B39" s="16">
        <v>0</v>
      </c>
      <c r="C39" s="17"/>
    </row>
    <row r="40" s="2" customFormat="1" ht="21" customHeight="1" spans="1:3">
      <c r="A40" s="19" t="s">
        <v>39</v>
      </c>
      <c r="B40" s="16">
        <f>B41+B42</f>
        <v>2906.42</v>
      </c>
      <c r="C40" s="17"/>
    </row>
    <row r="41" s="2" customFormat="1" ht="21" customHeight="1" spans="1:3">
      <c r="A41" s="19" t="s">
        <v>16</v>
      </c>
      <c r="B41" s="16">
        <f>B43+B44+B45</f>
        <v>578.98</v>
      </c>
      <c r="C41" s="17"/>
    </row>
    <row r="42" s="2" customFormat="1" ht="21" customHeight="1" spans="1:3">
      <c r="A42" s="19" t="s">
        <v>17</v>
      </c>
      <c r="B42" s="16">
        <f>SUM(B46:B56)</f>
        <v>2327.44</v>
      </c>
      <c r="C42" s="17"/>
    </row>
    <row r="43" s="2" customFormat="1" ht="21" customHeight="1" spans="1:3">
      <c r="A43" s="19" t="s">
        <v>40</v>
      </c>
      <c r="B43" s="16">
        <v>578.98</v>
      </c>
      <c r="C43" s="17"/>
    </row>
    <row r="44" s="2" customFormat="1" ht="21" customHeight="1" spans="1:3">
      <c r="A44" s="19" t="s">
        <v>41</v>
      </c>
      <c r="B44" s="16">
        <v>0</v>
      </c>
      <c r="C44" s="17"/>
    </row>
    <row r="45" s="2" customFormat="1" ht="21" customHeight="1" spans="1:3">
      <c r="A45" s="19" t="s">
        <v>42</v>
      </c>
      <c r="B45" s="16">
        <v>0</v>
      </c>
      <c r="C45" s="17"/>
    </row>
    <row r="46" s="2" customFormat="1" ht="21" customHeight="1" spans="1:3">
      <c r="A46" s="19" t="s">
        <v>43</v>
      </c>
      <c r="B46" s="16">
        <v>0</v>
      </c>
      <c r="C46" s="17"/>
    </row>
    <row r="47" s="2" customFormat="1" ht="21" customHeight="1" spans="1:3">
      <c r="A47" s="19" t="s">
        <v>44</v>
      </c>
      <c r="B47" s="16">
        <v>613.16</v>
      </c>
      <c r="C47" s="17"/>
    </row>
    <row r="48" s="2" customFormat="1" ht="21" customHeight="1" spans="1:3">
      <c r="A48" s="19" t="s">
        <v>45</v>
      </c>
      <c r="B48" s="16">
        <v>222</v>
      </c>
      <c r="C48" s="17"/>
    </row>
    <row r="49" s="2" customFormat="1" ht="21" customHeight="1" spans="1:3">
      <c r="A49" s="19" t="s">
        <v>46</v>
      </c>
      <c r="B49" s="16">
        <v>0</v>
      </c>
      <c r="C49" s="17"/>
    </row>
    <row r="50" s="2" customFormat="1" ht="21" customHeight="1" spans="1:3">
      <c r="A50" s="19" t="s">
        <v>47</v>
      </c>
      <c r="B50" s="16">
        <v>0</v>
      </c>
      <c r="C50" s="17"/>
    </row>
    <row r="51" s="2" customFormat="1" ht="21" customHeight="1" spans="1:3">
      <c r="A51" s="19" t="s">
        <v>48</v>
      </c>
      <c r="B51" s="16">
        <v>311.04</v>
      </c>
      <c r="C51" s="17"/>
    </row>
    <row r="52" s="2" customFormat="1" ht="21" customHeight="1" spans="1:3">
      <c r="A52" s="19" t="s">
        <v>49</v>
      </c>
      <c r="B52" s="16">
        <v>0</v>
      </c>
      <c r="C52" s="17"/>
    </row>
    <row r="53" s="2" customFormat="1" ht="21" customHeight="1" spans="1:3">
      <c r="A53" s="19" t="s">
        <v>50</v>
      </c>
      <c r="B53" s="16">
        <v>661.78</v>
      </c>
      <c r="C53" s="17"/>
    </row>
    <row r="54" s="2" customFormat="1" ht="21" customHeight="1" spans="1:3">
      <c r="A54" s="19" t="s">
        <v>51</v>
      </c>
      <c r="B54" s="16">
        <v>519.46</v>
      </c>
      <c r="C54" s="17"/>
    </row>
    <row r="55" s="2" customFormat="1" ht="21" customHeight="1" spans="1:3">
      <c r="A55" s="19" t="s">
        <v>52</v>
      </c>
      <c r="B55" s="16">
        <v>0</v>
      </c>
      <c r="C55" s="17"/>
    </row>
    <row r="56" s="2" customFormat="1" ht="21" customHeight="1" spans="1:3">
      <c r="A56" s="19" t="s">
        <v>53</v>
      </c>
      <c r="B56" s="16">
        <v>0</v>
      </c>
      <c r="C56" s="17"/>
    </row>
    <row r="57" s="2" customFormat="1" ht="21" customHeight="1" spans="1:3">
      <c r="A57" s="19" t="s">
        <v>54</v>
      </c>
      <c r="B57" s="16">
        <f>B58+B59</f>
        <v>956.66</v>
      </c>
      <c r="C57" s="17"/>
    </row>
    <row r="58" s="2" customFormat="1" ht="21" customHeight="1" spans="1:3">
      <c r="A58" s="19" t="s">
        <v>55</v>
      </c>
      <c r="B58" s="16">
        <v>0</v>
      </c>
      <c r="C58" s="17"/>
    </row>
    <row r="59" s="2" customFormat="1" ht="21" customHeight="1" spans="1:3">
      <c r="A59" s="19" t="s">
        <v>56</v>
      </c>
      <c r="B59" s="16">
        <f>B60+B61</f>
        <v>956.66</v>
      </c>
      <c r="C59" s="17"/>
    </row>
    <row r="60" s="2" customFormat="1" ht="21" customHeight="1" spans="1:3">
      <c r="A60" s="19" t="s">
        <v>16</v>
      </c>
      <c r="B60" s="16">
        <f>SUM(B62:B63,B68)</f>
        <v>956.66</v>
      </c>
      <c r="C60" s="17"/>
    </row>
    <row r="61" s="2" customFormat="1" ht="21" customHeight="1" spans="1:3">
      <c r="A61" s="19" t="s">
        <v>17</v>
      </c>
      <c r="B61" s="16">
        <f>SUM(B64:B67)</f>
        <v>0</v>
      </c>
      <c r="C61" s="17"/>
    </row>
    <row r="62" s="2" customFormat="1" ht="21" customHeight="1" spans="1:3">
      <c r="A62" s="19" t="s">
        <v>57</v>
      </c>
      <c r="B62" s="16">
        <v>0</v>
      </c>
      <c r="C62" s="17"/>
    </row>
    <row r="63" s="2" customFormat="1" ht="21" customHeight="1" spans="1:3">
      <c r="A63" s="19" t="s">
        <v>58</v>
      </c>
      <c r="B63" s="16">
        <v>956.66</v>
      </c>
      <c r="C63" s="17"/>
    </row>
    <row r="64" s="2" customFormat="1" ht="21" customHeight="1" spans="1:3">
      <c r="A64" s="19" t="s">
        <v>59</v>
      </c>
      <c r="B64" s="16">
        <v>0</v>
      </c>
      <c r="C64" s="17"/>
    </row>
    <row r="65" s="2" customFormat="1" ht="21" customHeight="1" spans="1:3">
      <c r="A65" s="19" t="s">
        <v>60</v>
      </c>
      <c r="B65" s="16">
        <v>0</v>
      </c>
      <c r="C65" s="17"/>
    </row>
    <row r="66" s="2" customFormat="1" ht="21" customHeight="1" spans="1:3">
      <c r="A66" s="19" t="s">
        <v>61</v>
      </c>
      <c r="B66" s="16">
        <v>0</v>
      </c>
      <c r="C66" s="17"/>
    </row>
    <row r="67" s="2" customFormat="1" ht="21" customHeight="1" spans="1:3">
      <c r="A67" s="19" t="s">
        <v>62</v>
      </c>
      <c r="B67" s="16">
        <v>0</v>
      </c>
      <c r="C67" s="17"/>
    </row>
    <row r="68" s="2" customFormat="1" ht="21" customHeight="1" spans="1:3">
      <c r="A68" s="19" t="s">
        <v>63</v>
      </c>
      <c r="B68" s="16">
        <v>0</v>
      </c>
      <c r="C68" s="17"/>
    </row>
    <row r="69" s="2" customFormat="1" ht="20" customHeight="1" spans="1:3">
      <c r="A69" s="19" t="s">
        <v>64</v>
      </c>
      <c r="B69" s="16">
        <f>B70+B71</f>
        <v>3316.44</v>
      </c>
      <c r="C69" s="17"/>
    </row>
    <row r="70" s="2" customFormat="1" ht="20" customHeight="1" spans="1:3">
      <c r="A70" s="19" t="s">
        <v>65</v>
      </c>
      <c r="B70" s="16">
        <v>0</v>
      </c>
      <c r="C70" s="17"/>
    </row>
    <row r="71" s="2" customFormat="1" ht="20" customHeight="1" spans="1:3">
      <c r="A71" s="19" t="s">
        <v>66</v>
      </c>
      <c r="B71" s="16">
        <f>B72+B73</f>
        <v>3316.44</v>
      </c>
      <c r="C71" s="17"/>
    </row>
    <row r="72" s="2" customFormat="1" ht="20" customHeight="1" spans="1:3">
      <c r="A72" s="19" t="s">
        <v>16</v>
      </c>
      <c r="B72" s="16">
        <f>SUM(B74)</f>
        <v>350.04</v>
      </c>
      <c r="C72" s="17"/>
    </row>
    <row r="73" s="2" customFormat="1" ht="20" customHeight="1" spans="1:3">
      <c r="A73" s="19" t="s">
        <v>17</v>
      </c>
      <c r="B73" s="16">
        <f>SUM(B75:B85)</f>
        <v>2966.4</v>
      </c>
      <c r="C73" s="17"/>
    </row>
    <row r="74" s="2" customFormat="1" ht="20" customHeight="1" spans="1:3">
      <c r="A74" s="19" t="s">
        <v>67</v>
      </c>
      <c r="B74" s="16">
        <v>350.04</v>
      </c>
      <c r="C74" s="17"/>
    </row>
    <row r="75" s="2" customFormat="1" ht="20" customHeight="1" spans="1:3">
      <c r="A75" s="19" t="s">
        <v>68</v>
      </c>
      <c r="B75" s="16">
        <v>552.83</v>
      </c>
      <c r="C75" s="17"/>
    </row>
    <row r="76" s="2" customFormat="1" ht="20" customHeight="1" spans="1:3">
      <c r="A76" s="19" t="s">
        <v>69</v>
      </c>
      <c r="B76" s="16">
        <v>213.62</v>
      </c>
      <c r="C76" s="17"/>
    </row>
    <row r="77" s="2" customFormat="1" ht="20" customHeight="1" spans="1:3">
      <c r="A77" s="19" t="s">
        <v>70</v>
      </c>
      <c r="B77" s="16">
        <v>119.91</v>
      </c>
      <c r="C77" s="17"/>
    </row>
    <row r="78" s="2" customFormat="1" ht="20" customHeight="1" spans="1:3">
      <c r="A78" s="19" t="s">
        <v>71</v>
      </c>
      <c r="B78" s="16">
        <v>0</v>
      </c>
      <c r="C78" s="17"/>
    </row>
    <row r="79" s="2" customFormat="1" ht="20" customHeight="1" spans="1:3">
      <c r="A79" s="19" t="s">
        <v>72</v>
      </c>
      <c r="B79" s="16">
        <v>514.37</v>
      </c>
      <c r="C79" s="17"/>
    </row>
    <row r="80" s="2" customFormat="1" ht="20" customHeight="1" spans="1:3">
      <c r="A80" s="19" t="s">
        <v>73</v>
      </c>
      <c r="B80" s="16">
        <v>0</v>
      </c>
      <c r="C80" s="17"/>
    </row>
    <row r="81" s="2" customFormat="1" ht="20" customHeight="1" spans="1:3">
      <c r="A81" s="19" t="s">
        <v>74</v>
      </c>
      <c r="B81" s="16">
        <v>276.47</v>
      </c>
      <c r="C81" s="17"/>
    </row>
    <row r="82" s="2" customFormat="1" ht="20" customHeight="1" spans="1:3">
      <c r="A82" s="19" t="s">
        <v>75</v>
      </c>
      <c r="B82" s="16">
        <v>255.33</v>
      </c>
      <c r="C82" s="17"/>
    </row>
    <row r="83" s="2" customFormat="1" ht="20" customHeight="1" spans="1:3">
      <c r="A83" s="19" t="s">
        <v>76</v>
      </c>
      <c r="B83" s="16">
        <v>0</v>
      </c>
      <c r="C83" s="17"/>
    </row>
    <row r="84" s="2" customFormat="1" ht="20" customHeight="1" spans="1:3">
      <c r="A84" s="19" t="s">
        <v>77</v>
      </c>
      <c r="B84" s="16">
        <v>740.81</v>
      </c>
      <c r="C84" s="17"/>
    </row>
    <row r="85" s="2" customFormat="1" ht="20" customHeight="1" spans="1:3">
      <c r="A85" s="19" t="s">
        <v>78</v>
      </c>
      <c r="B85" s="16">
        <v>293.06</v>
      </c>
      <c r="C85" s="17"/>
    </row>
    <row r="86" s="2" customFormat="1" ht="20" customHeight="1" spans="1:3">
      <c r="A86" s="19" t="s">
        <v>79</v>
      </c>
      <c r="B86" s="16">
        <f>B87+B88</f>
        <v>1463.69</v>
      </c>
      <c r="C86" s="17"/>
    </row>
    <row r="87" s="2" customFormat="1" ht="20" customHeight="1" spans="1:3">
      <c r="A87" s="19" t="s">
        <v>80</v>
      </c>
      <c r="B87" s="16">
        <v>0</v>
      </c>
      <c r="C87" s="17"/>
    </row>
    <row r="88" s="2" customFormat="1" ht="20" customHeight="1" spans="1:3">
      <c r="A88" s="19" t="s">
        <v>81</v>
      </c>
      <c r="B88" s="16">
        <f>B89+B90</f>
        <v>1463.69</v>
      </c>
      <c r="C88" s="17"/>
    </row>
    <row r="89" s="2" customFormat="1" ht="20" customHeight="1" spans="1:3">
      <c r="A89" s="19" t="s">
        <v>16</v>
      </c>
      <c r="B89" s="16">
        <f>SUM(B91,B93,B96:B101,B103,B105)</f>
        <v>842.8</v>
      </c>
      <c r="C89" s="17"/>
    </row>
    <row r="90" s="2" customFormat="1" ht="20" customHeight="1" spans="1:3">
      <c r="A90" s="19" t="s">
        <v>17</v>
      </c>
      <c r="B90" s="16">
        <f>SUM(B92,B94:B95,B102,B104,B106)</f>
        <v>620.89</v>
      </c>
      <c r="C90" s="17"/>
    </row>
    <row r="91" s="2" customFormat="1" ht="20" customHeight="1" spans="1:3">
      <c r="A91" s="19" t="s">
        <v>82</v>
      </c>
      <c r="B91" s="16">
        <v>0</v>
      </c>
      <c r="C91" s="17"/>
    </row>
    <row r="92" s="2" customFormat="1" ht="20" customHeight="1" spans="1:3">
      <c r="A92" s="19" t="s">
        <v>83</v>
      </c>
      <c r="B92" s="16">
        <v>477.89</v>
      </c>
      <c r="C92" s="17"/>
    </row>
    <row r="93" s="2" customFormat="1" ht="20" customHeight="1" spans="1:3">
      <c r="A93" s="19" t="s">
        <v>84</v>
      </c>
      <c r="B93" s="16">
        <v>0</v>
      </c>
      <c r="C93" s="17"/>
    </row>
    <row r="94" s="2" customFormat="1" ht="20" customHeight="1" spans="1:3">
      <c r="A94" s="19" t="s">
        <v>85</v>
      </c>
      <c r="B94" s="16">
        <v>0</v>
      </c>
      <c r="C94" s="17"/>
    </row>
    <row r="95" s="2" customFormat="1" ht="20" customHeight="1" spans="1:3">
      <c r="A95" s="19" t="s">
        <v>86</v>
      </c>
      <c r="B95" s="16">
        <v>0</v>
      </c>
      <c r="C95" s="17"/>
    </row>
    <row r="96" s="2" customFormat="1" ht="20" customHeight="1" spans="1:3">
      <c r="A96" s="19" t="s">
        <v>87</v>
      </c>
      <c r="B96" s="16">
        <v>0</v>
      </c>
      <c r="C96" s="17"/>
    </row>
    <row r="97" s="2" customFormat="1" ht="20" customHeight="1" spans="1:3">
      <c r="A97" s="19" t="s">
        <v>88</v>
      </c>
      <c r="B97" s="16">
        <v>0</v>
      </c>
      <c r="C97" s="17"/>
    </row>
    <row r="98" s="2" customFormat="1" ht="20" customHeight="1" spans="1:3">
      <c r="A98" s="19" t="s">
        <v>89</v>
      </c>
      <c r="B98" s="16">
        <v>162.3</v>
      </c>
      <c r="C98" s="17"/>
    </row>
    <row r="99" s="2" customFormat="1" ht="20" customHeight="1" spans="1:3">
      <c r="A99" s="19" t="s">
        <v>90</v>
      </c>
      <c r="B99" s="16">
        <v>0</v>
      </c>
      <c r="C99" s="17"/>
    </row>
    <row r="100" s="2" customFormat="1" ht="20" customHeight="1" spans="1:3">
      <c r="A100" s="19" t="s">
        <v>91</v>
      </c>
      <c r="B100" s="16">
        <v>72.82</v>
      </c>
      <c r="C100" s="17"/>
    </row>
    <row r="101" s="2" customFormat="1" ht="20" customHeight="1" spans="1:3">
      <c r="A101" s="19" t="s">
        <v>92</v>
      </c>
      <c r="B101" s="16">
        <v>0</v>
      </c>
      <c r="C101" s="17"/>
    </row>
    <row r="102" s="2" customFormat="1" ht="20" customHeight="1" spans="1:3">
      <c r="A102" s="19" t="s">
        <v>93</v>
      </c>
      <c r="B102" s="16">
        <v>143</v>
      </c>
      <c r="C102" s="17"/>
    </row>
    <row r="103" s="2" customFormat="1" ht="20" customHeight="1" spans="1:3">
      <c r="A103" s="19" t="s">
        <v>94</v>
      </c>
      <c r="B103" s="16">
        <v>607.68</v>
      </c>
      <c r="C103" s="17"/>
    </row>
    <row r="104" s="2" customFormat="1" ht="20" customHeight="1" spans="1:3">
      <c r="A104" s="19" t="s">
        <v>95</v>
      </c>
      <c r="B104" s="16">
        <v>0</v>
      </c>
      <c r="C104" s="17"/>
    </row>
    <row r="105" s="2" customFormat="1" ht="20" customHeight="1" spans="1:3">
      <c r="A105" s="19" t="s">
        <v>96</v>
      </c>
      <c r="B105" s="16">
        <v>0</v>
      </c>
      <c r="C105" s="17"/>
    </row>
    <row r="106" s="2" customFormat="1" ht="20" customHeight="1" spans="1:3">
      <c r="A106" s="19" t="s">
        <v>97</v>
      </c>
      <c r="B106" s="16">
        <v>0</v>
      </c>
      <c r="C106" s="17"/>
    </row>
    <row r="107" s="2" customFormat="1" ht="18.5" customHeight="1" spans="1:3">
      <c r="A107" s="19" t="s">
        <v>98</v>
      </c>
      <c r="B107" s="16">
        <f>B108+B109</f>
        <v>5054.52</v>
      </c>
      <c r="C107" s="17"/>
    </row>
    <row r="108" s="2" customFormat="1" ht="18.5" customHeight="1" spans="1:3">
      <c r="A108" s="19" t="s">
        <v>99</v>
      </c>
      <c r="B108" s="16">
        <v>0</v>
      </c>
      <c r="C108" s="20"/>
    </row>
    <row r="109" s="2" customFormat="1" ht="18.5" customHeight="1" spans="1:3">
      <c r="A109" s="19" t="s">
        <v>100</v>
      </c>
      <c r="B109" s="16">
        <f>B110+B111</f>
        <v>5054.52</v>
      </c>
      <c r="C109" s="17"/>
    </row>
    <row r="110" s="2" customFormat="1" ht="18.5" customHeight="1" spans="1:3">
      <c r="A110" s="19" t="s">
        <v>16</v>
      </c>
      <c r="B110" s="16">
        <f>B112</f>
        <v>50.55</v>
      </c>
      <c r="C110" s="17"/>
    </row>
    <row r="111" s="2" customFormat="1" ht="18.5" customHeight="1" spans="1:3">
      <c r="A111" s="19" t="s">
        <v>17</v>
      </c>
      <c r="B111" s="16">
        <f>SUM(B113:B119)</f>
        <v>5003.97</v>
      </c>
      <c r="C111" s="17"/>
    </row>
    <row r="112" s="2" customFormat="1" ht="18.5" customHeight="1" spans="1:3">
      <c r="A112" s="19" t="s">
        <v>101</v>
      </c>
      <c r="B112" s="16">
        <v>50.55</v>
      </c>
      <c r="C112" s="17"/>
    </row>
    <row r="113" s="2" customFormat="1" ht="18.5" customHeight="1" spans="1:3">
      <c r="A113" s="19" t="s">
        <v>102</v>
      </c>
      <c r="B113" s="16">
        <v>0</v>
      </c>
      <c r="C113" s="17"/>
    </row>
    <row r="114" s="2" customFormat="1" ht="18.5" customHeight="1" spans="1:3">
      <c r="A114" s="19" t="s">
        <v>103</v>
      </c>
      <c r="B114" s="16">
        <v>0</v>
      </c>
      <c r="C114" s="17"/>
    </row>
    <row r="115" s="2" customFormat="1" ht="18.5" customHeight="1" spans="1:3">
      <c r="A115" s="19" t="s">
        <v>104</v>
      </c>
      <c r="B115" s="16">
        <v>0</v>
      </c>
      <c r="C115" s="17"/>
    </row>
    <row r="116" s="2" customFormat="1" ht="18.5" customHeight="1" spans="1:3">
      <c r="A116" s="19" t="s">
        <v>105</v>
      </c>
      <c r="B116" s="16">
        <v>115.5</v>
      </c>
      <c r="C116" s="17"/>
    </row>
    <row r="117" s="2" customFormat="1" ht="18.5" customHeight="1" spans="1:3">
      <c r="A117" s="19" t="s">
        <v>106</v>
      </c>
      <c r="B117" s="16">
        <v>0</v>
      </c>
      <c r="C117" s="17"/>
    </row>
    <row r="118" s="2" customFormat="1" ht="18.5" customHeight="1" spans="1:3">
      <c r="A118" s="19" t="s">
        <v>107</v>
      </c>
      <c r="B118" s="16">
        <v>4682.57</v>
      </c>
      <c r="C118" s="17"/>
    </row>
    <row r="119" s="2" customFormat="1" ht="18.5" customHeight="1" spans="1:3">
      <c r="A119" s="19" t="s">
        <v>108</v>
      </c>
      <c r="B119" s="16">
        <v>205.9</v>
      </c>
      <c r="C119" s="17"/>
    </row>
    <row r="120" s="2" customFormat="1" ht="18.5" hidden="1" customHeight="1" spans="1:3">
      <c r="A120" s="19" t="s">
        <v>109</v>
      </c>
      <c r="B120" s="16">
        <f>B121+B122</f>
        <v>0</v>
      </c>
      <c r="C120" s="17"/>
    </row>
    <row r="121" s="2" customFormat="1" ht="18.5" hidden="1" customHeight="1" spans="1:3">
      <c r="A121" s="19" t="s">
        <v>110</v>
      </c>
      <c r="B121" s="16"/>
      <c r="C121" s="17"/>
    </row>
    <row r="122" s="2" customFormat="1" ht="18.5" hidden="1" customHeight="1" spans="1:3">
      <c r="A122" s="19" t="s">
        <v>111</v>
      </c>
      <c r="B122" s="16">
        <f>B123+B124</f>
        <v>0</v>
      </c>
      <c r="C122" s="17"/>
    </row>
    <row r="123" s="2" customFormat="1" ht="18.5" hidden="1" customHeight="1" spans="1:3">
      <c r="A123" s="19" t="s">
        <v>16</v>
      </c>
      <c r="B123" s="16">
        <f>B125+B128</f>
        <v>0</v>
      </c>
      <c r="C123" s="17"/>
    </row>
    <row r="124" s="2" customFormat="1" ht="18.5" hidden="1" customHeight="1" spans="1:3">
      <c r="A124" s="19" t="s">
        <v>17</v>
      </c>
      <c r="B124" s="16">
        <f>SUM(B126:B127,B129:B134)</f>
        <v>0</v>
      </c>
      <c r="C124" s="17"/>
    </row>
    <row r="125" s="2" customFormat="1" ht="18.5" hidden="1" customHeight="1" spans="1:3">
      <c r="A125" s="19" t="s">
        <v>112</v>
      </c>
      <c r="B125" s="16"/>
      <c r="C125" s="17"/>
    </row>
    <row r="126" s="2" customFormat="1" ht="18.5" hidden="1" customHeight="1" spans="1:3">
      <c r="A126" s="19" t="s">
        <v>113</v>
      </c>
      <c r="B126" s="16"/>
      <c r="C126" s="17"/>
    </row>
    <row r="127" s="2" customFormat="1" ht="18.5" hidden="1" customHeight="1" spans="1:3">
      <c r="A127" s="19" t="s">
        <v>114</v>
      </c>
      <c r="B127" s="16"/>
      <c r="C127" s="17"/>
    </row>
    <row r="128" s="2" customFormat="1" ht="18.5" hidden="1" customHeight="1" spans="1:3">
      <c r="A128" s="19" t="s">
        <v>115</v>
      </c>
      <c r="B128" s="16">
        <v>0</v>
      </c>
      <c r="C128" s="17"/>
    </row>
    <row r="129" s="2" customFormat="1" ht="18.5" hidden="1" customHeight="1" spans="1:3">
      <c r="A129" s="19" t="s">
        <v>116</v>
      </c>
      <c r="B129" s="16"/>
      <c r="C129" s="17"/>
    </row>
    <row r="130" s="2" customFormat="1" ht="18.5" hidden="1" customHeight="1" spans="1:3">
      <c r="A130" s="19" t="s">
        <v>117</v>
      </c>
      <c r="B130" s="16"/>
      <c r="C130" s="17"/>
    </row>
    <row r="131" s="2" customFormat="1" ht="18.5" hidden="1" customHeight="1" spans="1:3">
      <c r="A131" s="19" t="s">
        <v>118</v>
      </c>
      <c r="B131" s="16"/>
      <c r="C131" s="17"/>
    </row>
    <row r="132" s="2" customFormat="1" ht="18.5" hidden="1" customHeight="1" spans="1:3">
      <c r="A132" s="19" t="s">
        <v>119</v>
      </c>
      <c r="B132" s="16"/>
      <c r="C132" s="17"/>
    </row>
    <row r="133" s="2" customFormat="1" ht="18.5" hidden="1" customHeight="1" spans="1:3">
      <c r="A133" s="19" t="s">
        <v>120</v>
      </c>
      <c r="B133" s="16"/>
      <c r="C133" s="17"/>
    </row>
    <row r="134" s="2" customFormat="1" ht="18.5" hidden="1" customHeight="1" spans="1:3">
      <c r="A134" s="19" t="s">
        <v>121</v>
      </c>
      <c r="B134" s="16"/>
      <c r="C134" s="17"/>
    </row>
    <row r="135" s="2" customFormat="1" ht="18.5" customHeight="1" spans="1:3">
      <c r="A135" s="19" t="s">
        <v>122</v>
      </c>
      <c r="B135" s="16">
        <f>B136+B137</f>
        <v>1486.37</v>
      </c>
      <c r="C135" s="17"/>
    </row>
    <row r="136" s="2" customFormat="1" ht="18.5" customHeight="1" spans="1:3">
      <c r="A136" s="19" t="s">
        <v>123</v>
      </c>
      <c r="B136" s="16">
        <v>550.31</v>
      </c>
      <c r="C136" s="17" t="s">
        <v>124</v>
      </c>
    </row>
    <row r="137" s="2" customFormat="1" ht="18.5" customHeight="1" spans="1:3">
      <c r="A137" s="19" t="s">
        <v>125</v>
      </c>
      <c r="B137" s="16">
        <f>B138+B139</f>
        <v>936.06</v>
      </c>
      <c r="C137" s="17"/>
    </row>
    <row r="138" s="2" customFormat="1" ht="18.5" customHeight="1" spans="1:3">
      <c r="A138" s="19" t="s">
        <v>16</v>
      </c>
      <c r="B138" s="16">
        <f>SUM(B140:B142,B145:B147)</f>
        <v>717.36</v>
      </c>
      <c r="C138" s="17"/>
    </row>
    <row r="139" s="2" customFormat="1" ht="18.5" customHeight="1" spans="1:3">
      <c r="A139" s="19" t="s">
        <v>17</v>
      </c>
      <c r="B139" s="16">
        <f>SUM(B143:B144)</f>
        <v>218.7</v>
      </c>
      <c r="C139" s="17"/>
    </row>
    <row r="140" s="2" customFormat="1" ht="18.5" customHeight="1" spans="1:3">
      <c r="A140" s="19" t="s">
        <v>126</v>
      </c>
      <c r="B140" s="16">
        <v>253.21</v>
      </c>
      <c r="C140" s="17"/>
    </row>
    <row r="141" s="2" customFormat="1" ht="18.5" customHeight="1" spans="1:3">
      <c r="A141" s="19" t="s">
        <v>127</v>
      </c>
      <c r="B141" s="16">
        <v>0</v>
      </c>
      <c r="C141" s="17"/>
    </row>
    <row r="142" s="2" customFormat="1" ht="18.5" customHeight="1" spans="1:3">
      <c r="A142" s="19" t="s">
        <v>128</v>
      </c>
      <c r="B142" s="16">
        <v>60</v>
      </c>
      <c r="C142" s="17"/>
    </row>
    <row r="143" s="2" customFormat="1" ht="18.5" customHeight="1" spans="1:3">
      <c r="A143" s="19" t="s">
        <v>129</v>
      </c>
      <c r="B143" s="16">
        <v>142.8</v>
      </c>
      <c r="C143" s="17"/>
    </row>
    <row r="144" s="2" customFormat="1" ht="18.5" customHeight="1" spans="1:3">
      <c r="A144" s="19" t="s">
        <v>130</v>
      </c>
      <c r="B144" s="16">
        <v>75.9</v>
      </c>
      <c r="C144" s="17"/>
    </row>
    <row r="145" s="2" customFormat="1" ht="18.5" customHeight="1" spans="1:3">
      <c r="A145" s="19" t="s">
        <v>131</v>
      </c>
      <c r="B145" s="16">
        <v>104.35</v>
      </c>
      <c r="C145" s="17"/>
    </row>
    <row r="146" s="2" customFormat="1" ht="18.5" customHeight="1" spans="1:3">
      <c r="A146" s="19" t="s">
        <v>132</v>
      </c>
      <c r="B146" s="16">
        <v>0</v>
      </c>
      <c r="C146" s="17"/>
    </row>
    <row r="147" s="2" customFormat="1" ht="18.5" customHeight="1" spans="1:3">
      <c r="A147" s="21" t="s">
        <v>133</v>
      </c>
      <c r="B147" s="16">
        <v>299.8</v>
      </c>
      <c r="C147" s="22"/>
    </row>
    <row r="148" s="2" customFormat="1" ht="18.5" customHeight="1" spans="1:3">
      <c r="A148" s="19" t="s">
        <v>134</v>
      </c>
      <c r="B148" s="16">
        <v>0</v>
      </c>
      <c r="C148" s="17"/>
    </row>
    <row r="149" s="2" customFormat="1" ht="18.5" customHeight="1" spans="1:3">
      <c r="A149" s="19" t="s">
        <v>135</v>
      </c>
      <c r="B149" s="16">
        <v>0</v>
      </c>
      <c r="C149" s="17"/>
    </row>
    <row r="150" ht="16" customHeight="1"/>
    <row r="151" ht="16" customHeight="1"/>
  </sheetData>
  <mergeCells count="1">
    <mergeCell ref="A2:C2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黎东</cp:lastModifiedBy>
  <dcterms:created xsi:type="dcterms:W3CDTF">2019-12-26T08:15:00Z</dcterms:created>
  <cp:lastPrinted>2020-03-12T06:42:00Z</cp:lastPrinted>
  <dcterms:modified xsi:type="dcterms:W3CDTF">2022-12-12T07:04:33Z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A3B2AE812A264E76BB99611586F3DD4C</vt:lpwstr>
  </property>
</Properties>
</file>